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1"/>
  </bookViews>
  <sheets>
    <sheet name="Перечень ООПТ" sheetId="1" r:id="rId1"/>
    <sheet name="Свод по ООПТ" sheetId="2" r:id="rId2"/>
    <sheet name="ООПТ по районам" sheetId="3" r:id="rId3"/>
  </sheets>
  <definedNames>
    <definedName name="_xlnm.Print_Titles" localSheetId="2">'ООПТ по районам'!$5:$5</definedName>
    <definedName name="_xlnm.Print_Titles" localSheetId="0">'Перечень ООПТ'!$3:$3</definedName>
  </definedNames>
  <calcPr calcId="162913"/>
</workbook>
</file>

<file path=xl/calcChain.xml><?xml version="1.0" encoding="utf-8"?>
<calcChain xmlns="http://schemas.openxmlformats.org/spreadsheetml/2006/main">
  <c r="E35" i="3" l="1"/>
  <c r="A35" i="3"/>
  <c r="B35" i="3"/>
  <c r="A53" i="1"/>
  <c r="A54" i="1" s="1"/>
  <c r="A24" i="3" l="1"/>
  <c r="B109" i="3"/>
  <c r="G109" i="3" s="1"/>
  <c r="A109" i="3"/>
  <c r="B79" i="3" l="1"/>
  <c r="E79" i="3" s="1"/>
  <c r="C144" i="3" l="1"/>
  <c r="B153" i="3"/>
  <c r="G153" i="3" s="1"/>
  <c r="A153" i="3"/>
  <c r="E116" i="1" l="1"/>
  <c r="E220" i="3" l="1"/>
  <c r="B220" i="3" s="1"/>
  <c r="E49" i="1"/>
  <c r="C111" i="3" l="1"/>
  <c r="E7" i="1"/>
  <c r="I154" i="3" l="1"/>
  <c r="H154" i="3"/>
  <c r="B178" i="3"/>
  <c r="G178" i="3" s="1"/>
  <c r="B177" i="3"/>
  <c r="G177" i="3" s="1"/>
  <c r="A178" i="3"/>
  <c r="A177" i="3"/>
  <c r="D110" i="3" l="1"/>
  <c r="C110" i="3"/>
  <c r="B122" i="3"/>
  <c r="G122" i="3" s="1"/>
  <c r="B121" i="3"/>
  <c r="G121" i="3" s="1"/>
  <c r="A122" i="3"/>
  <c r="A121" i="3"/>
  <c r="B136" i="3" l="1"/>
  <c r="G136" i="3" s="1"/>
  <c r="B135" i="3"/>
  <c r="G135" i="3" s="1"/>
  <c r="B134" i="3"/>
  <c r="G134" i="3" s="1"/>
  <c r="B133" i="3"/>
  <c r="G133" i="3" s="1"/>
  <c r="B132" i="3"/>
  <c r="G132" i="3" s="1"/>
  <c r="B131" i="3"/>
  <c r="G131" i="3" s="1"/>
  <c r="A136" i="3"/>
  <c r="A135" i="3"/>
  <c r="A134" i="3"/>
  <c r="A133" i="3"/>
  <c r="A132" i="3"/>
  <c r="A131" i="3"/>
  <c r="F75" i="3" l="1"/>
  <c r="C75" i="3"/>
  <c r="B85" i="3"/>
  <c r="G85" i="3" s="1"/>
  <c r="B84" i="3"/>
  <c r="G84" i="3" s="1"/>
  <c r="B83" i="3"/>
  <c r="G83" i="3" s="1"/>
  <c r="B82" i="3"/>
  <c r="G82" i="3" s="1"/>
  <c r="A85" i="3"/>
  <c r="A84" i="3"/>
  <c r="A83" i="3"/>
  <c r="A82" i="3"/>
  <c r="C86" i="3" l="1"/>
  <c r="B108" i="3"/>
  <c r="G108" i="3" s="1"/>
  <c r="B107" i="3"/>
  <c r="G107" i="3" s="1"/>
  <c r="B106" i="3"/>
  <c r="G106" i="3" s="1"/>
  <c r="B105" i="3"/>
  <c r="G105" i="3" s="1"/>
  <c r="B104" i="3"/>
  <c r="G104" i="3" s="1"/>
  <c r="B103" i="3"/>
  <c r="G103" i="3" s="1"/>
  <c r="B102" i="3"/>
  <c r="G102" i="3" s="1"/>
  <c r="B101" i="3"/>
  <c r="G101" i="3" s="1"/>
  <c r="B100" i="3"/>
  <c r="G100" i="3" s="1"/>
  <c r="A108" i="3"/>
  <c r="A107" i="3"/>
  <c r="A106" i="3"/>
  <c r="A105" i="3"/>
  <c r="A104" i="3"/>
  <c r="A103" i="3"/>
  <c r="A102" i="3"/>
  <c r="A101" i="3"/>
  <c r="A100" i="3"/>
  <c r="E216" i="3" l="1"/>
  <c r="C216" i="3"/>
  <c r="B227" i="3"/>
  <c r="G227" i="3" s="1"/>
  <c r="B226" i="3"/>
  <c r="G226" i="3" s="1"/>
  <c r="A227" i="3"/>
  <c r="A226" i="3"/>
  <c r="B65" i="3" l="1"/>
  <c r="G65" i="3" s="1"/>
  <c r="A65" i="3"/>
  <c r="C179" i="3" l="1"/>
  <c r="B200" i="3"/>
  <c r="G200" i="3" s="1"/>
  <c r="B199" i="3"/>
  <c r="G199" i="3" s="1"/>
  <c r="B198" i="3"/>
  <c r="G198" i="3" s="1"/>
  <c r="B197" i="3"/>
  <c r="G197" i="3" s="1"/>
  <c r="B196" i="3"/>
  <c r="G196" i="3" s="1"/>
  <c r="B195" i="3"/>
  <c r="G195" i="3" s="1"/>
  <c r="B194" i="3"/>
  <c r="G194" i="3" s="1"/>
  <c r="B193" i="3"/>
  <c r="G193" i="3" s="1"/>
  <c r="B192" i="3"/>
  <c r="G192" i="3" s="1"/>
  <c r="B191" i="3"/>
  <c r="G191" i="3" s="1"/>
  <c r="B190" i="3"/>
  <c r="G190" i="3" s="1"/>
  <c r="B189" i="3"/>
  <c r="G189" i="3" s="1"/>
  <c r="B168" i="3"/>
  <c r="G168" i="3" s="1"/>
  <c r="A168" i="3"/>
  <c r="B167" i="3"/>
  <c r="F167" i="3" s="1"/>
  <c r="B166" i="3"/>
  <c r="F166" i="3" s="1"/>
  <c r="B165" i="3"/>
  <c r="F165" i="3" s="1"/>
  <c r="A167" i="3"/>
  <c r="A166" i="3"/>
  <c r="A165" i="3"/>
  <c r="B12" i="3"/>
  <c r="F12" i="3" s="1"/>
  <c r="A12" i="3"/>
  <c r="B225" i="3"/>
  <c r="G225" i="3" s="1"/>
  <c r="B224" i="3"/>
  <c r="G224" i="3" s="1"/>
  <c r="B223" i="3"/>
  <c r="G223" i="3" s="1"/>
  <c r="A225" i="3"/>
  <c r="A224" i="3"/>
  <c r="A223" i="3"/>
  <c r="B222" i="3"/>
  <c r="F222" i="3" s="1"/>
  <c r="B221" i="3"/>
  <c r="A222" i="3"/>
  <c r="A221" i="3"/>
  <c r="D219" i="3"/>
  <c r="D218" i="3"/>
  <c r="D217" i="3"/>
  <c r="B215" i="3"/>
  <c r="G215" i="3" s="1"/>
  <c r="B214" i="3"/>
  <c r="G214" i="3" s="1"/>
  <c r="B213" i="3"/>
  <c r="G213" i="3" s="1"/>
  <c r="B212" i="3"/>
  <c r="G212" i="3" s="1"/>
  <c r="B211" i="3"/>
  <c r="G211" i="3" s="1"/>
  <c r="B210" i="3"/>
  <c r="G210" i="3" s="1"/>
  <c r="B209" i="3"/>
  <c r="G209" i="3" s="1"/>
  <c r="B208" i="3"/>
  <c r="G208" i="3" s="1"/>
  <c r="A215" i="3"/>
  <c r="A214" i="3"/>
  <c r="A213" i="3"/>
  <c r="A212" i="3"/>
  <c r="A211" i="3"/>
  <c r="A210" i="3"/>
  <c r="A209" i="3"/>
  <c r="A208" i="3"/>
  <c r="B207" i="3"/>
  <c r="F207" i="3" s="1"/>
  <c r="F201" i="3" s="1"/>
  <c r="A207" i="3"/>
  <c r="B206" i="3"/>
  <c r="B205" i="3"/>
  <c r="E205" i="3" s="1"/>
  <c r="A206" i="3"/>
  <c r="A205" i="3"/>
  <c r="D204" i="3"/>
  <c r="D203" i="3"/>
  <c r="D201" i="3" s="1"/>
  <c r="C202" i="3"/>
  <c r="C201" i="3" s="1"/>
  <c r="A200" i="3"/>
  <c r="A199" i="3"/>
  <c r="A198" i="3"/>
  <c r="A197" i="3"/>
  <c r="A196" i="3"/>
  <c r="A195" i="3"/>
  <c r="A194" i="3"/>
  <c r="A193" i="3"/>
  <c r="A192" i="3"/>
  <c r="A191" i="3"/>
  <c r="A190" i="3"/>
  <c r="A189" i="3"/>
  <c r="B188" i="3"/>
  <c r="F188" i="3" s="1"/>
  <c r="F179" i="3" s="1"/>
  <c r="A188" i="3"/>
  <c r="B187" i="3"/>
  <c r="E187" i="3" s="1"/>
  <c r="B186" i="3"/>
  <c r="E186" i="3" s="1"/>
  <c r="B185" i="3"/>
  <c r="E185" i="3" s="1"/>
  <c r="B184" i="3"/>
  <c r="E184" i="3" s="1"/>
  <c r="B183" i="3"/>
  <c r="A187" i="3"/>
  <c r="A186" i="3"/>
  <c r="A185" i="3"/>
  <c r="A184" i="3"/>
  <c r="A183" i="3"/>
  <c r="D182" i="3"/>
  <c r="D181" i="3"/>
  <c r="D180" i="3"/>
  <c r="C154" i="3"/>
  <c r="B176" i="3"/>
  <c r="G176" i="3" s="1"/>
  <c r="B175" i="3"/>
  <c r="G175" i="3" s="1"/>
  <c r="B174" i="3"/>
  <c r="G174" i="3" s="1"/>
  <c r="B173" i="3"/>
  <c r="G173" i="3" s="1"/>
  <c r="B172" i="3"/>
  <c r="G172" i="3" s="1"/>
  <c r="B171" i="3"/>
  <c r="G171" i="3" s="1"/>
  <c r="B170" i="3"/>
  <c r="G170" i="3" s="1"/>
  <c r="B169" i="3"/>
  <c r="G169" i="3" s="1"/>
  <c r="A176" i="3"/>
  <c r="A175" i="3"/>
  <c r="A174" i="3"/>
  <c r="A173" i="3"/>
  <c r="A172" i="3"/>
  <c r="A171" i="3"/>
  <c r="A170" i="3"/>
  <c r="A169" i="3"/>
  <c r="B164" i="3"/>
  <c r="F164" i="3" s="1"/>
  <c r="A164" i="3"/>
  <c r="B163" i="3"/>
  <c r="F163" i="3" s="1"/>
  <c r="A163" i="3"/>
  <c r="B162" i="3"/>
  <c r="F162" i="3" s="1"/>
  <c r="A162" i="3"/>
  <c r="B161" i="3"/>
  <c r="F161" i="3" s="1"/>
  <c r="A161" i="3"/>
  <c r="B160" i="3"/>
  <c r="F160" i="3" s="1"/>
  <c r="A160" i="3"/>
  <c r="B159" i="3"/>
  <c r="E159" i="3" s="1"/>
  <c r="B158" i="3"/>
  <c r="E158" i="3" s="1"/>
  <c r="B157" i="3"/>
  <c r="B156" i="3"/>
  <c r="A159" i="3"/>
  <c r="A158" i="3"/>
  <c r="A157" i="3"/>
  <c r="A156" i="3"/>
  <c r="D155" i="3"/>
  <c r="D154" i="3" s="1"/>
  <c r="B152" i="3"/>
  <c r="G152" i="3" s="1"/>
  <c r="B151" i="3"/>
  <c r="G151" i="3" s="1"/>
  <c r="A152" i="3"/>
  <c r="A151" i="3"/>
  <c r="B150" i="3"/>
  <c r="F150" i="3" s="1"/>
  <c r="F144" i="3" s="1"/>
  <c r="A150" i="3"/>
  <c r="B149" i="3"/>
  <c r="E149" i="3" s="1"/>
  <c r="B148" i="3"/>
  <c r="E148" i="3" s="1"/>
  <c r="B147" i="3"/>
  <c r="B146" i="3"/>
  <c r="A149" i="3"/>
  <c r="A148" i="3"/>
  <c r="A147" i="3"/>
  <c r="A146" i="3"/>
  <c r="D145" i="3"/>
  <c r="D144" i="3" s="1"/>
  <c r="C137" i="3"/>
  <c r="B143" i="3"/>
  <c r="G143" i="3" s="1"/>
  <c r="G137" i="3" s="1"/>
  <c r="A143" i="3"/>
  <c r="B142" i="3"/>
  <c r="F142" i="3" s="1"/>
  <c r="F137" i="3" s="1"/>
  <c r="A142" i="3"/>
  <c r="D140" i="3"/>
  <c r="D139" i="3"/>
  <c r="D138" i="3"/>
  <c r="B141" i="3"/>
  <c r="A141" i="3"/>
  <c r="C123" i="3"/>
  <c r="B130" i="3"/>
  <c r="G130" i="3" s="1"/>
  <c r="G123" i="3" s="1"/>
  <c r="A130" i="3"/>
  <c r="B129" i="3"/>
  <c r="F129" i="3" s="1"/>
  <c r="B128" i="3"/>
  <c r="F128" i="3" s="1"/>
  <c r="A129" i="3"/>
  <c r="A128" i="3"/>
  <c r="D124" i="3"/>
  <c r="D123" i="3" s="1"/>
  <c r="B127" i="3"/>
  <c r="E127" i="3" s="1"/>
  <c r="B126" i="3"/>
  <c r="E126" i="3" s="1"/>
  <c r="B125" i="3"/>
  <c r="A127" i="3"/>
  <c r="A126" i="3"/>
  <c r="A125" i="3"/>
  <c r="B120" i="3"/>
  <c r="G120" i="3" s="1"/>
  <c r="B119" i="3"/>
  <c r="G119" i="3" s="1"/>
  <c r="B118" i="3"/>
  <c r="G118" i="3" s="1"/>
  <c r="B117" i="3"/>
  <c r="G117" i="3" s="1"/>
  <c r="B116" i="3"/>
  <c r="G116" i="3" s="1"/>
  <c r="B115" i="3"/>
  <c r="G115" i="3" s="1"/>
  <c r="B114" i="3"/>
  <c r="G114" i="3" s="1"/>
  <c r="A120" i="3"/>
  <c r="A119" i="3"/>
  <c r="A118" i="3"/>
  <c r="A117" i="3"/>
  <c r="A116" i="3"/>
  <c r="A115" i="3"/>
  <c r="A114" i="3"/>
  <c r="B113" i="3"/>
  <c r="F113" i="3" s="1"/>
  <c r="F110" i="3" s="1"/>
  <c r="A113" i="3"/>
  <c r="B112" i="3"/>
  <c r="E112" i="3" s="1"/>
  <c r="A112" i="3"/>
  <c r="E94" i="3"/>
  <c r="B99" i="3"/>
  <c r="G99" i="3" s="1"/>
  <c r="B98" i="3"/>
  <c r="G98" i="3" s="1"/>
  <c r="B97" i="3"/>
  <c r="G97" i="3" s="1"/>
  <c r="B96" i="3"/>
  <c r="G96" i="3" s="1"/>
  <c r="B95" i="3"/>
  <c r="G95" i="3" s="1"/>
  <c r="A99" i="3"/>
  <c r="A98" i="3"/>
  <c r="A97" i="3"/>
  <c r="A96" i="3"/>
  <c r="A95" i="3"/>
  <c r="B93" i="3"/>
  <c r="F93" i="3" s="1"/>
  <c r="B92" i="3"/>
  <c r="F92" i="3" s="1"/>
  <c r="A93" i="3"/>
  <c r="A92" i="3"/>
  <c r="B91" i="3"/>
  <c r="E91" i="3" s="1"/>
  <c r="A91" i="3"/>
  <c r="B90" i="3"/>
  <c r="E90" i="3" s="1"/>
  <c r="B89" i="3"/>
  <c r="A90" i="3"/>
  <c r="A89" i="3"/>
  <c r="D88" i="3"/>
  <c r="D87" i="3"/>
  <c r="B78" i="3"/>
  <c r="E78" i="3" s="1"/>
  <c r="B77" i="3"/>
  <c r="B81" i="3"/>
  <c r="G81" i="3" s="1"/>
  <c r="B80" i="3"/>
  <c r="A81" i="3"/>
  <c r="A80" i="3"/>
  <c r="D76" i="3"/>
  <c r="D75" i="3" s="1"/>
  <c r="A78" i="3"/>
  <c r="A77" i="3"/>
  <c r="D67" i="3"/>
  <c r="C67" i="3"/>
  <c r="B74" i="3"/>
  <c r="G74" i="3" s="1"/>
  <c r="B73" i="3"/>
  <c r="G73" i="3" s="1"/>
  <c r="B72" i="3"/>
  <c r="G72" i="3" s="1"/>
  <c r="B71" i="3"/>
  <c r="G71" i="3" s="1"/>
  <c r="A74" i="3"/>
  <c r="A73" i="3"/>
  <c r="A72" i="3"/>
  <c r="A71" i="3"/>
  <c r="B70" i="3"/>
  <c r="F70" i="3" s="1"/>
  <c r="B69" i="3"/>
  <c r="F69" i="3" s="1"/>
  <c r="A70" i="3"/>
  <c r="A69" i="3"/>
  <c r="B68" i="3"/>
  <c r="E68" i="3" s="1"/>
  <c r="E67" i="3" s="1"/>
  <c r="A68" i="3"/>
  <c r="G61" i="3"/>
  <c r="E61" i="3"/>
  <c r="C61" i="3"/>
  <c r="B66" i="3"/>
  <c r="F66" i="3" s="1"/>
  <c r="F61" i="3" s="1"/>
  <c r="A66" i="3"/>
  <c r="D64" i="3"/>
  <c r="D63" i="3"/>
  <c r="D62" i="3"/>
  <c r="D216" i="3" l="1"/>
  <c r="G86" i="3"/>
  <c r="B86" i="3"/>
  <c r="G144" i="3"/>
  <c r="D137" i="3"/>
  <c r="D86" i="3"/>
  <c r="E146" i="3"/>
  <c r="B144" i="3"/>
  <c r="I144" i="3" s="1"/>
  <c r="D179" i="3"/>
  <c r="F154" i="3"/>
  <c r="B110" i="3"/>
  <c r="I110" i="3" s="1"/>
  <c r="G154" i="3"/>
  <c r="E157" i="3"/>
  <c r="B154" i="3"/>
  <c r="E110" i="3"/>
  <c r="G110" i="3"/>
  <c r="B123" i="3"/>
  <c r="I123" i="3" s="1"/>
  <c r="F123" i="3"/>
  <c r="F86" i="3"/>
  <c r="B75" i="3"/>
  <c r="I75" i="3" s="1"/>
  <c r="E77" i="3"/>
  <c r="E75" i="3" s="1"/>
  <c r="D61" i="3"/>
  <c r="F221" i="3"/>
  <c r="F216" i="3" s="1"/>
  <c r="B216" i="3"/>
  <c r="I216" i="3" s="1"/>
  <c r="G216" i="3"/>
  <c r="G179" i="3"/>
  <c r="B179" i="3"/>
  <c r="I179" i="3" s="1"/>
  <c r="B201" i="3"/>
  <c r="I201" i="3" s="1"/>
  <c r="B137" i="3"/>
  <c r="I137" i="3" s="1"/>
  <c r="E147" i="3"/>
  <c r="G201" i="3"/>
  <c r="E89" i="3"/>
  <c r="E86" i="3" s="1"/>
  <c r="E125" i="3"/>
  <c r="E123" i="3" s="1"/>
  <c r="E141" i="3"/>
  <c r="E137" i="3" s="1"/>
  <c r="E156" i="3"/>
  <c r="E206" i="3"/>
  <c r="E201" i="3" s="1"/>
  <c r="E183" i="3"/>
  <c r="E179" i="3" s="1"/>
  <c r="F67" i="3"/>
  <c r="G67" i="3"/>
  <c r="B61" i="3"/>
  <c r="I61" i="3" s="1"/>
  <c r="B67" i="3"/>
  <c r="I67" i="3" s="1"/>
  <c r="G80" i="3"/>
  <c r="G75" i="3" s="1"/>
  <c r="E144" i="3" l="1"/>
  <c r="E154" i="3"/>
  <c r="I86" i="3"/>
  <c r="F50" i="3" l="1"/>
  <c r="E50" i="3"/>
  <c r="C50" i="3"/>
  <c r="D54" i="3"/>
  <c r="D53" i="3"/>
  <c r="D52" i="3"/>
  <c r="D51" i="3"/>
  <c r="B60" i="3"/>
  <c r="G60" i="3" s="1"/>
  <c r="B59" i="3"/>
  <c r="G59" i="3" s="1"/>
  <c r="B58" i="3"/>
  <c r="G58" i="3" s="1"/>
  <c r="B57" i="3"/>
  <c r="G57" i="3" s="1"/>
  <c r="B56" i="3"/>
  <c r="G56" i="3" s="1"/>
  <c r="B55" i="3"/>
  <c r="A60" i="3"/>
  <c r="A59" i="3"/>
  <c r="A58" i="3"/>
  <c r="A57" i="3"/>
  <c r="A56" i="3"/>
  <c r="A55" i="3"/>
  <c r="C30" i="3"/>
  <c r="B49" i="3"/>
  <c r="G49" i="3" s="1"/>
  <c r="B48" i="3"/>
  <c r="B47" i="3"/>
  <c r="B46" i="3"/>
  <c r="B45" i="3"/>
  <c r="B44" i="3"/>
  <c r="B43" i="3"/>
  <c r="B42" i="3"/>
  <c r="B41" i="3"/>
  <c r="B40" i="3"/>
  <c r="B39" i="3"/>
  <c r="A49" i="3"/>
  <c r="A48" i="3"/>
  <c r="A47" i="3"/>
  <c r="A46" i="3"/>
  <c r="A45" i="3"/>
  <c r="A44" i="3"/>
  <c r="A43" i="3"/>
  <c r="A42" i="3"/>
  <c r="A41" i="3"/>
  <c r="A40" i="3"/>
  <c r="A39" i="3"/>
  <c r="B38" i="3"/>
  <c r="F38" i="3" s="1"/>
  <c r="B37" i="3"/>
  <c r="F37" i="3" s="1"/>
  <c r="B36" i="3"/>
  <c r="A38" i="3"/>
  <c r="A37" i="3"/>
  <c r="A36" i="3"/>
  <c r="B34" i="3"/>
  <c r="E34" i="3" s="1"/>
  <c r="B33" i="3"/>
  <c r="B32" i="3"/>
  <c r="A34" i="3"/>
  <c r="A33" i="3"/>
  <c r="A32" i="3"/>
  <c r="D31" i="3"/>
  <c r="D30" i="3" s="1"/>
  <c r="F20" i="3"/>
  <c r="C20" i="3"/>
  <c r="D22" i="3"/>
  <c r="D21" i="3"/>
  <c r="D20" i="3" l="1"/>
  <c r="F36" i="3"/>
  <c r="F30" i="3" s="1"/>
  <c r="G39" i="3"/>
  <c r="G41" i="3"/>
  <c r="G43" i="3"/>
  <c r="G45" i="3"/>
  <c r="G47" i="3"/>
  <c r="E33" i="3"/>
  <c r="G40" i="3"/>
  <c r="G42" i="3"/>
  <c r="G44" i="3"/>
  <c r="G46" i="3"/>
  <c r="G48" i="3"/>
  <c r="D50" i="3"/>
  <c r="B50" i="3"/>
  <c r="I50" i="3" s="1"/>
  <c r="B30" i="3"/>
  <c r="E32" i="3"/>
  <c r="G55" i="3"/>
  <c r="G50" i="3" s="1"/>
  <c r="E23" i="3"/>
  <c r="E20" i="3" s="1"/>
  <c r="B29" i="3"/>
  <c r="G29" i="3" s="1"/>
  <c r="B28" i="3"/>
  <c r="G28" i="3" s="1"/>
  <c r="B27" i="3"/>
  <c r="G27" i="3" s="1"/>
  <c r="B26" i="3"/>
  <c r="G26" i="3" s="1"/>
  <c r="B25" i="3"/>
  <c r="G25" i="3" s="1"/>
  <c r="A29" i="3"/>
  <c r="A28" i="3"/>
  <c r="A27" i="3"/>
  <c r="A26" i="3"/>
  <c r="A25" i="3"/>
  <c r="A23" i="3"/>
  <c r="E7" i="3"/>
  <c r="C7" i="3"/>
  <c r="C6" i="3" s="1"/>
  <c r="B19" i="3"/>
  <c r="G19" i="3" s="1"/>
  <c r="B18" i="3"/>
  <c r="G18" i="3" s="1"/>
  <c r="B17" i="3"/>
  <c r="G17" i="3" s="1"/>
  <c r="B16" i="3"/>
  <c r="G16" i="3" s="1"/>
  <c r="B15" i="3"/>
  <c r="G15" i="3" s="1"/>
  <c r="B14" i="3"/>
  <c r="G14" i="3" s="1"/>
  <c r="B13" i="3"/>
  <c r="G13" i="3" s="1"/>
  <c r="A19" i="3"/>
  <c r="A18" i="3"/>
  <c r="A17" i="3"/>
  <c r="A16" i="3"/>
  <c r="A15" i="3"/>
  <c r="A14" i="3"/>
  <c r="A13" i="3"/>
  <c r="B11" i="3"/>
  <c r="F11" i="3" s="1"/>
  <c r="B10" i="3"/>
  <c r="F10" i="3" s="1"/>
  <c r="B9" i="3"/>
  <c r="F9" i="3" s="1"/>
  <c r="A11" i="3"/>
  <c r="A10" i="3"/>
  <c r="A9" i="3"/>
  <c r="B8" i="3"/>
  <c r="D8" i="3" s="1"/>
  <c r="D7" i="3" s="1"/>
  <c r="A8" i="3"/>
  <c r="C5" i="2"/>
  <c r="E6" i="1"/>
  <c r="B4" i="2" s="1"/>
  <c r="D4" i="2" s="1"/>
  <c r="D6" i="3" l="1"/>
  <c r="E30" i="3"/>
  <c r="E6" i="3" s="1"/>
  <c r="G30" i="3"/>
  <c r="I30" i="3"/>
  <c r="G7" i="3"/>
  <c r="F7" i="3"/>
  <c r="F6" i="3" s="1"/>
  <c r="B7" i="3"/>
  <c r="G20" i="3"/>
  <c r="B20" i="3"/>
  <c r="I20" i="3" s="1"/>
  <c r="A118" i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87" i="1"/>
  <c r="A88" i="1" s="1"/>
  <c r="A89" i="1" s="1"/>
  <c r="A90" i="1" s="1"/>
  <c r="A91" i="1" s="1"/>
  <c r="A92" i="1" s="1"/>
  <c r="A93" i="1" s="1"/>
  <c r="A94" i="1" s="1"/>
  <c r="A95" i="1" s="1"/>
  <c r="A96" i="1" s="1"/>
  <c r="A51" i="1"/>
  <c r="A52" i="1" s="1"/>
  <c r="A55" i="1" l="1"/>
  <c r="A56" i="1" s="1"/>
  <c r="A57" i="1" s="1"/>
  <c r="A58" i="1" s="1"/>
  <c r="A59" i="1" s="1"/>
  <c r="A60" i="1" s="1"/>
  <c r="A61" i="1" s="1"/>
  <c r="A62" i="1" s="1"/>
  <c r="A171" i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97" i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C7" i="2" s="1"/>
  <c r="I7" i="3"/>
  <c r="B6" i="3"/>
  <c r="I6" i="3" s="1"/>
  <c r="G6" i="3"/>
  <c r="A65" i="1" l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C6" i="2" s="1"/>
  <c r="A63" i="1"/>
  <c r="A64" i="1" s="1"/>
  <c r="C8" i="2"/>
  <c r="B8" i="2"/>
  <c r="E85" i="1"/>
  <c r="B7" i="2" s="1"/>
  <c r="D7" i="2" s="1"/>
  <c r="B6" i="2"/>
  <c r="D6" i="2" s="1"/>
  <c r="C9" i="2" l="1"/>
  <c r="D8" i="2"/>
  <c r="E11" i="1"/>
  <c r="B5" i="2" l="1"/>
  <c r="D5" i="2" s="1"/>
  <c r="E4" i="1"/>
  <c r="B9" i="2" l="1"/>
  <c r="D9" i="2" s="1"/>
</calcChain>
</file>

<file path=xl/sharedStrings.xml><?xml version="1.0" encoding="utf-8"?>
<sst xmlns="http://schemas.openxmlformats.org/spreadsheetml/2006/main" count="865" uniqueCount="414">
  <si>
    <t>№ п/п</t>
  </si>
  <si>
    <t>Наименование ООПТ</t>
  </si>
  <si>
    <t>Вид</t>
  </si>
  <si>
    <t>Район</t>
  </si>
  <si>
    <t>Площадь</t>
  </si>
  <si>
    <t>Дата объявления, преобразования</t>
  </si>
  <si>
    <t>Национальные парки</t>
  </si>
  <si>
    <t>Национальный парк  «Беловежская пуща»</t>
  </si>
  <si>
    <t>Каменецкий</t>
  </si>
  <si>
    <t>Пружанский</t>
  </si>
  <si>
    <t>Объявление: Указ Президента Республики Беларусь от 27.09..2004 № 460</t>
  </si>
  <si>
    <t>Преобразование: Указ Президента Республики Беларусь от 09.02.2012 № 59</t>
  </si>
  <si>
    <t>Выгонощанское</t>
  </si>
  <si>
    <t>Ландшафтный</t>
  </si>
  <si>
    <t>Ивацевичский</t>
  </si>
  <si>
    <t>Ляховичский</t>
  </si>
  <si>
    <t>Ганцевичский</t>
  </si>
  <si>
    <t>Объявление: постановление СМ РБ от 27.12.2007 № 1833</t>
  </si>
  <si>
    <t>Званец</t>
  </si>
  <si>
    <t>Дрогичинский</t>
  </si>
  <si>
    <t>Кобринский</t>
  </si>
  <si>
    <t>Объявление:  постановление КМ РБ  от 11.04.1996 № 257</t>
  </si>
  <si>
    <t>Преобразование: постановление СМ РБ от 01.02.2010 № 130</t>
  </si>
  <si>
    <t>Ольманские болота</t>
  </si>
  <si>
    <t>Столинский</t>
  </si>
  <si>
    <t>Объявление: постановление СМ РБ от 12.11.1998 № 1737</t>
  </si>
  <si>
    <t>Прибужское Полесье</t>
  </si>
  <si>
    <t>Брестский</t>
  </si>
  <si>
    <t>Простырь</t>
  </si>
  <si>
    <t>Пинский</t>
  </si>
  <si>
    <t>Объявление: постановление СМ РБ от 28.02.1994 № 115</t>
  </si>
  <si>
    <t>Преобразование: постановление СМ РБ  от 02.12.2011 № 1642</t>
  </si>
  <si>
    <t>Радостовский</t>
  </si>
  <si>
    <t>Средняя Припять</t>
  </si>
  <si>
    <t>Лунинецкий</t>
  </si>
  <si>
    <t>Объявление: постановление СМ РБ от 19.07.1999 № 1105</t>
  </si>
  <si>
    <t>Преобразование: постановление СМ РБ  от 22.11.2013 № 1008</t>
  </si>
  <si>
    <t>Стронга</t>
  </si>
  <si>
    <t>Барановичский</t>
  </si>
  <si>
    <t>Борский</t>
  </si>
  <si>
    <t>Биологический</t>
  </si>
  <si>
    <t>Объявление: постановление СМ РБ от 16.08.1979 № 252</t>
  </si>
  <si>
    <t>Преобразование: постановление СМ РБ  от 27.12.2007 № 1833</t>
  </si>
  <si>
    <t>Еловский</t>
  </si>
  <si>
    <t>Объявление: постановление СМ РБ от 16.08.1979 № 25</t>
  </si>
  <si>
    <t>Ружанская пуща</t>
  </si>
  <si>
    <t>Объявление: постановление СМ РБ от 21.02.1986 № 252</t>
  </si>
  <si>
    <t>Луково</t>
  </si>
  <si>
    <t>Малоритский</t>
  </si>
  <si>
    <t>Объявление: постановление СМ РБ от 08.09.1994 № 47</t>
  </si>
  <si>
    <t>Преобразование: постановление СМ РБ  от 16.07.2010 № 1070</t>
  </si>
  <si>
    <t>Тырвовичи</t>
  </si>
  <si>
    <t>Объявление: постановление СМ РБ от 26.09.1994 № 93</t>
  </si>
  <si>
    <t>Преобразование: постановление СМ РБ  от 05.03.2013 № 145</t>
  </si>
  <si>
    <t>Лунинский</t>
  </si>
  <si>
    <t>Бусловка</t>
  </si>
  <si>
    <t>Березовский</t>
  </si>
  <si>
    <t>Объявление: постановление СМ РБ от 12.08.1997 № 1054</t>
  </si>
  <si>
    <t>Споровский</t>
  </si>
  <si>
    <t xml:space="preserve">Березовский </t>
  </si>
  <si>
    <t>Ивановский</t>
  </si>
  <si>
    <t>Объявление: постановление СМ РБ от 15.08.1991 № 315</t>
  </si>
  <si>
    <t>Преобразование: постановление СМ РБ  от 23.02.1999 № 281</t>
  </si>
  <si>
    <t>Подвеликий мох</t>
  </si>
  <si>
    <t>Гидрологический</t>
  </si>
  <si>
    <t>Объявление: постановление СМ РБ от 13.12.2005 № 1434</t>
  </si>
  <si>
    <t>Морочно</t>
  </si>
  <si>
    <t>Водно-болотный</t>
  </si>
  <si>
    <t>Объявление: постановление СМ РБ  от 30.06.2015 № 542</t>
  </si>
  <si>
    <t>Заказники местного значения</t>
  </si>
  <si>
    <t>Барбастелла</t>
  </si>
  <si>
    <t>Бугский</t>
  </si>
  <si>
    <t>Непокойчицы</t>
  </si>
  <si>
    <t>Жабинковский</t>
  </si>
  <si>
    <t>Завишье</t>
  </si>
  <si>
    <t>Оброво</t>
  </si>
  <si>
    <t>Гривда</t>
  </si>
  <si>
    <t>Большой Яминец</t>
  </si>
  <si>
    <t>Борецкий</t>
  </si>
  <si>
    <t>Долбнево</t>
  </si>
  <si>
    <t>Дивин-Великий лес</t>
  </si>
  <si>
    <t>Ель</t>
  </si>
  <si>
    <t>Лагоня</t>
  </si>
  <si>
    <t>Устье Мышанки</t>
  </si>
  <si>
    <t>Цыгане</t>
  </si>
  <si>
    <t>Гусак</t>
  </si>
  <si>
    <t>Ореховский</t>
  </si>
  <si>
    <t>Хмелевка</t>
  </si>
  <si>
    <t>Ермаки</t>
  </si>
  <si>
    <t>Изин</t>
  </si>
  <si>
    <t>Кончицы</t>
  </si>
  <si>
    <t>Ступское</t>
  </si>
  <si>
    <t>Выдренка</t>
  </si>
  <si>
    <t>Зельвянка</t>
  </si>
  <si>
    <t>Памятники природы республиканского значения</t>
  </si>
  <si>
    <t>Дубы пирамидальные «Барановичские»</t>
  </si>
  <si>
    <t>Ботанический</t>
  </si>
  <si>
    <t>Постановление Минприроды РБ от 26.04.2007 № 40</t>
  </si>
  <si>
    <t>Дубы-близнецы «Тугановичские»</t>
  </si>
  <si>
    <t>Насаждение лиственницы европейской «Молчадское»</t>
  </si>
  <si>
    <t>Постановление  Минприроды РБ от 05.05.2007 № 41</t>
  </si>
  <si>
    <t>Ели обыкновенные змеевидной формы «Брестские»</t>
  </si>
  <si>
    <t>г.Брест</t>
  </si>
  <si>
    <t>Буки лесные пурпурные «Лютинские»</t>
  </si>
  <si>
    <t>Островные ельники «Меднянские»</t>
  </si>
  <si>
    <t>Кария овальная  «Брашевичская»</t>
  </si>
  <si>
    <t>Дуб черешчатый «Петровичский»-2</t>
  </si>
  <si>
    <t>Сосна Веймутова «Жабинковская»</t>
  </si>
  <si>
    <t>Насаждение карельской березы «Калининское»</t>
  </si>
  <si>
    <t>Постановление Минприроды РБ от 05.05.2007 № 41</t>
  </si>
  <si>
    <t>Чистая дубрава «Борецкая»</t>
  </si>
  <si>
    <t>Дуб пирамидальный «Высоковский»</t>
  </si>
  <si>
    <t>Дуб «Суворовский»</t>
  </si>
  <si>
    <t>Парк имени А. В. Суворова</t>
  </si>
  <si>
    <t>Постановление Минприроды РБ от 16.07.2007 № 72</t>
  </si>
  <si>
    <t>Вековые дубы «Кожангородокские»</t>
  </si>
  <si>
    <t>Парк «Совейки»</t>
  </si>
  <si>
    <t>Буки лесные «Великоритские»</t>
  </si>
  <si>
    <t>Дуб-патриарх «Пожежинский»</t>
  </si>
  <si>
    <t>Царь-дуб «Пожежинский»</t>
  </si>
  <si>
    <t>Островные ельники «Малоритские»</t>
  </si>
  <si>
    <t>Островные ельники «Пожежинские»</t>
  </si>
  <si>
    <t>Парк «Поречье»</t>
  </si>
  <si>
    <t>Участок культуры сосны Веймутовой</t>
  </si>
  <si>
    <t>Пихты кавказские «Маньковичские»</t>
  </si>
  <si>
    <t>Парк «Маньковичский»</t>
  </si>
  <si>
    <t>Валун «Камень Филаретов»</t>
  </si>
  <si>
    <t>Геологический</t>
  </si>
  <si>
    <t xml:space="preserve">Барановичский </t>
  </si>
  <si>
    <t>Постановление Минприроды РБ от 31.07.2006 № 48</t>
  </si>
  <si>
    <t xml:space="preserve">Валун «Большой камень» питемский </t>
  </si>
  <si>
    <t>Постановление Минприроды РБ от 18.03.2008 № 22</t>
  </si>
  <si>
    <t>Валун «Чертов камень» хмелевский</t>
  </si>
  <si>
    <t>Дюна «Мокранская»</t>
  </si>
  <si>
    <t>Памятники природы местного значения</t>
  </si>
  <si>
    <t>Парк «Тугановичский»</t>
  </si>
  <si>
    <t>Парк «Вольновский»</t>
  </si>
  <si>
    <t>Парк «Крошинский»</t>
  </si>
  <si>
    <t>Парк «Верхне-Черниховский»</t>
  </si>
  <si>
    <t>Парк «Ястрембельский»</t>
  </si>
  <si>
    <t>Старинный парк «Габрилево»</t>
  </si>
  <si>
    <t>Старинный   парк «Сигневичи-2»</t>
  </si>
  <si>
    <t>Старинный  парк «Старые Пески»</t>
  </si>
  <si>
    <t>Бук лесной</t>
  </si>
  <si>
    <t>Вишня птичья</t>
  </si>
  <si>
    <t>Дуб черешчатый</t>
  </si>
  <si>
    <t>Плющ обыкновенный</t>
  </si>
  <si>
    <t>Бобровичский дуб</t>
  </si>
  <si>
    <t>Надливская гряда</t>
  </si>
  <si>
    <t>Новинская хвоя</t>
  </si>
  <si>
    <t>Парк «Грудополь»</t>
  </si>
  <si>
    <t>Турнянские чёрные берёзы</t>
  </si>
  <si>
    <t>Старинный парк в д. Гремяча</t>
  </si>
  <si>
    <t>Верховичский плющевник</t>
  </si>
  <si>
    <t>Парк культуры и отдыха в  г. Высокое</t>
  </si>
  <si>
    <t xml:space="preserve">Клища </t>
  </si>
  <si>
    <t>Объявление:решение Кобринского  РИК от 21.04.2009 № 538</t>
  </si>
  <si>
    <t>Парк «Репихово»</t>
  </si>
  <si>
    <t>Высокое</t>
  </si>
  <si>
    <t>Объявление: решение Малоритского РИК от 21.08.2009 № 893</t>
  </si>
  <si>
    <t>Хотиславские липы</t>
  </si>
  <si>
    <t>Объявление: решение Малоритского РИК от 24.08.2012 № 951</t>
  </si>
  <si>
    <t>Гнедецкое заполье</t>
  </si>
  <si>
    <t>Невельские вязы</t>
  </si>
  <si>
    <t>Перехрестенские бересты</t>
  </si>
  <si>
    <t>Парк «Ново-Бережновский»</t>
  </si>
  <si>
    <t>Родник «Тартаки»</t>
  </si>
  <si>
    <t>Родник «Ясенец»</t>
  </si>
  <si>
    <t>Родник «Тумин»</t>
  </si>
  <si>
    <t>Родник «Белево»</t>
  </si>
  <si>
    <t>Родник «Ставы»</t>
  </si>
  <si>
    <t>Орлянская дюна</t>
  </si>
  <si>
    <t>Збуражская гряда</t>
  </si>
  <si>
    <t>Хотиславская дюна</t>
  </si>
  <si>
    <t>Всего</t>
  </si>
  <si>
    <t>г. Брест</t>
  </si>
  <si>
    <t>Всего  ООПТ</t>
  </si>
  <si>
    <t>Селецкий источник</t>
  </si>
  <si>
    <t>Объявление: решение Березовского РИК от 01.12.2014 № 1305</t>
  </si>
  <si>
    <t>Здитовские дубы</t>
  </si>
  <si>
    <t>Объявление: решение Жабинковского РИК  от 27.07.2016 № 1112</t>
  </si>
  <si>
    <t>Приозерье Змеиное</t>
  </si>
  <si>
    <t>Объявление: решенияе Пинского РИК от 26.07.2016 № 878</t>
  </si>
  <si>
    <t>Парк "Дубое"</t>
  </si>
  <si>
    <t>Объявление: решение Пинского РИК от 26.07.2016 № 879</t>
  </si>
  <si>
    <t>Лугопарк  Площево</t>
  </si>
  <si>
    <t>Объявление: решение Пинского РИК от 26.07.2016 № 880</t>
  </si>
  <si>
    <t>Преобразование: Указ Президента Республики Беларусь от 16.03.2016 № 99</t>
  </si>
  <si>
    <t>Заказники республиканского значения</t>
  </si>
  <si>
    <t>Бобровина</t>
  </si>
  <si>
    <t>Велута</t>
  </si>
  <si>
    <t>Объявление: решение Лунинецкого РИК от 05.07.2016 № 923</t>
  </si>
  <si>
    <t xml:space="preserve">Лунинецкие воротничковые сосны </t>
  </si>
  <si>
    <t>Объявление: решение Лунинецкого РИК от 05.07.2016 № 924</t>
  </si>
  <si>
    <t>Веймутовы сосны</t>
  </si>
  <si>
    <t>Торфяник Дубровка</t>
  </si>
  <si>
    <t>Объявление: решение Брестского ГИК от 30.11.2016 № 1937</t>
  </si>
  <si>
    <t>Брестская родниковая струга</t>
  </si>
  <si>
    <t>Объявление: решение Брестского ГИК от 30.11.2016 № 1936</t>
  </si>
  <si>
    <t>Турнянский грачевник</t>
  </si>
  <si>
    <t>Руднянские вязы</t>
  </si>
  <si>
    <t>Объявление: решение Брестского РИК от 23.12.2016 №  2064</t>
  </si>
  <si>
    <t>Олтушская береза</t>
  </si>
  <si>
    <t>Объявление: решение Малоритского РИК от 16.01.2017 № 55</t>
  </si>
  <si>
    <t xml:space="preserve">Объявление: постановление СМ РБ от 30.05.2003 № 736 </t>
  </si>
  <si>
    <t>Преобразование: постановление СМ РБ  от 15.03.2018 № 199</t>
  </si>
  <si>
    <t>Хотиславский</t>
  </si>
  <si>
    <t>Объявление: решение Малоритского РИК от 30.10.2017 № 1307</t>
  </si>
  <si>
    <t>Березовский валун</t>
  </si>
  <si>
    <t>Объявление: решение Березовского РИК от 28.12.2017 № 1617</t>
  </si>
  <si>
    <t>Парк «Атечизна»</t>
  </si>
  <si>
    <t xml:space="preserve">Парк «Малые Сехновичи» </t>
  </si>
  <si>
    <t>Преобразование: постановление СМ РБ  от 05.06.2018 № 422</t>
  </si>
  <si>
    <t>Наполеоновский дуб</t>
  </si>
  <si>
    <t>Объявление: решение Пружанского  РИК от 02.04.2018 № 569</t>
  </si>
  <si>
    <t>Объявление: решение  Ляховичского  РИК от 02.12.2014 № 1072, решение Ляховичского РИК от 19.05.2016 № 446</t>
  </si>
  <si>
    <t>Высоковозрастные лиственничные насаждения "Зеленевичские"</t>
  </si>
  <si>
    <t>Объявление: решение Пружанского РИК от 28.06.2018 № 1192</t>
  </si>
  <si>
    <t>Фрагмент стариного парка в деревне Замшаны</t>
  </si>
  <si>
    <t>Объявление: решение Малоритского РИК от 16.07.2018 № 869</t>
  </si>
  <si>
    <t>Парк "Видное"</t>
  </si>
  <si>
    <t>Объявление: решение Пружанского РИК от 22.10.2018 № 1969</t>
  </si>
  <si>
    <t>Городечненские сосны</t>
  </si>
  <si>
    <t>Объявление: решение Пружанского РИК от 05.09.2018 № 1644</t>
  </si>
  <si>
    <t>Парк "Близная"</t>
  </si>
  <si>
    <t>Объявление: решение Пружанского РИК от 13.11.2018 № 2141</t>
  </si>
  <si>
    <t>Парк города Пружаны</t>
  </si>
  <si>
    <t>Ярута</t>
  </si>
  <si>
    <t>Объявление: решение  Пинского РИК от 04.12.2018 № 1441</t>
  </si>
  <si>
    <t>Линовский пихтарник</t>
  </si>
  <si>
    <t>Объявление: решение Пружанского РИК от 17.12.2018 № 2347</t>
  </si>
  <si>
    <t>Хованщина</t>
  </si>
  <si>
    <t>Березовский, Ивацевичский</t>
  </si>
  <si>
    <t>Святицкая пуща</t>
  </si>
  <si>
    <t>Городищенская терраса</t>
  </si>
  <si>
    <t>Лесопарк "Кудричи"</t>
  </si>
  <si>
    <t>Парк "Выжловичи"</t>
  </si>
  <si>
    <t>Парк "Стошаны"</t>
  </si>
  <si>
    <t>Сошно</t>
  </si>
  <si>
    <t>Приозерье Мшачье</t>
  </si>
  <si>
    <t>Берестейские платаны</t>
  </si>
  <si>
    <t>Брестские гледичии</t>
  </si>
  <si>
    <t>Брестский пихтарник</t>
  </si>
  <si>
    <t>Бульварный каштан</t>
  </si>
  <si>
    <t>Объявление: решение Брестского ГИК от 30.12.2019 № 1943</t>
  </si>
  <si>
    <t>Здитовский сквер</t>
  </si>
  <si>
    <t>Объявление: решение Жабинковского РИК от 30.12.2019 № 1791</t>
  </si>
  <si>
    <t>Объявление: решение Пинского РИК от 31.12.2019 № 1593</t>
  </si>
  <si>
    <t>Дуб Волат</t>
  </si>
  <si>
    <t>Объявление: решение Ганцевичского РИК от 26.09.2018 № 795</t>
  </si>
  <si>
    <t>Цыганский альпинарий</t>
  </si>
  <si>
    <t>Объявление : решение Ляховичского РИК от 28.08.2020 № 872</t>
  </si>
  <si>
    <t>Объявление: решение Березовского и Ивацевичского РИК от 19.12.2018 № 1633/1555</t>
  </si>
  <si>
    <t>Объявление: решение  Брестского РИК от 29.08.1995 № 192. Преобразования: решение Брестского РИК от 02.05.2005 № 394, решение Брестского ГИК от 29.12.2016 № 2104</t>
  </si>
  <si>
    <t>Объявление: решение  Брестского РИК от 07.08.2000 № 579.  Преобразование: решение Брестского ГИК от 18.11.2014  № 2453</t>
  </si>
  <si>
    <t>Объявление: решение  Жабинковского РИК от 27.12.1995 № 420. Преобразование: решение  Жабинковского РИК от 19.09.2011 № 1291</t>
  </si>
  <si>
    <t>Объявление: решение  Ивановского РИК от 20.02.1997 № 63. Преобразование: решение  Ивановского РИК от 01.12.2014 № 1120, от 16.05.2016 № 451</t>
  </si>
  <si>
    <t>Объявление: решение  Кобринского  РИК от 17.12.1997 № 504. Преобразование: решение  Кобринского РИК от 21.04.2009 № 536,  от 06.07.2020 № 1486</t>
  </si>
  <si>
    <t>Объявление: решение Кобринского РИК от 04.07.2016 № 911. Преобразование: решение Кобринского РИК от 05.10.2020 № 2143</t>
  </si>
  <si>
    <t>Объявление: решение  Ляховичского  РИК от 14.11.1988 № 282. Преобразование: решение  Ляховичского РИК от 29.08.2008 № 771, от 27.12.2019 № 1169</t>
  </si>
  <si>
    <t>Объявление: решение Ляховичского Совета депутатов от 20.08.1990 № 192. Преобразование: решение Ляховичского РИК от 06.12.2019 № 1109</t>
  </si>
  <si>
    <t>Объявление: решение  Малоритского РИК от 22.02.2011 № 212. Преобразование: решение Малоритского РИК от 20.01.2017 № 64</t>
  </si>
  <si>
    <t>Объявление: решение  Пинского РИК от 25.11.1988 № 190. Преобразование: решение  Пинского РИК от 27.12.2017 № 1519</t>
  </si>
  <si>
    <t>Объявление: решение  Пинского РИК от 25.11.1988 № 190. Преобразование: решение  Пинского РИК от 24.03.2005 № 158, от 04.12.2018 № 1442</t>
  </si>
  <si>
    <t>Объявление: решение  Пинского РИК от 26.12.1985 № 290. Преобразование: решение  Пинского РИК от 24.03.2005 № 156, 04.12.2018 № 1443</t>
  </si>
  <si>
    <t>Объявление: решение  Пинского РИК от 24.11.1992 № 189. Преобразование: решение  Пинского РИК от 24.03.2005 № 157, от 09.11.2017 № 1253</t>
  </si>
  <si>
    <t>Объявление: решение  Пружанского РИК от 16.12.1997 № 1453. Преобразование: решение  Пружанского РИК от 09.03.2015 № 489</t>
  </si>
  <si>
    <t xml:space="preserve">Объявление: решение Барановичского РИК  от 28.03.1994. №99. Преобразование: решение Барановичского РИК от 21.12.2010 № 1472 </t>
  </si>
  <si>
    <t>Объявление: решение Барановичского  РИК от 28.03.1994. №99. Преобразование:  решение Барановичского РИК от 21.12.2010 № 1472</t>
  </si>
  <si>
    <t xml:space="preserve">Объявление: решение Барановичского РИК от 28.03.1994 №9. Преобразование: решение Барановичского РИК от 21.12.2010 № 1472 </t>
  </si>
  <si>
    <t xml:space="preserve">Объявление: решение  Барановичского РИК от 28.03.1994. №99. Преобразование: решение Барановичского РИК от 21.12.2010 № 1472  </t>
  </si>
  <si>
    <t xml:space="preserve">Объявление: решение Барановичского  РИК от 28.03.1994 № 99. Преобразование: решение Барановичского РИК от 21.12.2010 № 1472 </t>
  </si>
  <si>
    <t xml:space="preserve">Объявление: решение Барановичского РИК от 28.11.2000 № 699. Преобразование решение Барановичского РИК от 21.12.2010 № 1472 </t>
  </si>
  <si>
    <t xml:space="preserve">Объявление: решение Барановичского РИК от 28.11.2000 № 699. Преобразование: решение Барановичского РИК от 21.12.2010 № 1472 </t>
  </si>
  <si>
    <t>Объявление: решение Березовского РИК от 27.10.1998 №703. Преобразование: решение Березовского РИК от 08.02.2008 №157, от 16.10.2019 № 1260</t>
  </si>
  <si>
    <t>Объявление: решение Березовского  РИК от 19.04.1983 № 117. Преобразование: решение Березовского РИК от 8.02.2008 № 157, от 16.10.2019 № 1260</t>
  </si>
  <si>
    <t>Объявление: решение Брестского ГИК от 16.12.1999 № 1078, Преобразован: решение Брестского ГИК от 18.11.2014 № 2454</t>
  </si>
  <si>
    <t>Объявление: решение Жабинковского РИК от 13.09.1976. № 240, Преобразование: решение Жабинковского РИК от 14.11.2017 № 1412</t>
  </si>
  <si>
    <t>Объявление: решение Жабинковского РИК  от 16.03.1995 № 67. Преобразование: решение Жабинковского РИК от 14.11.2017 № 1410</t>
  </si>
  <si>
    <t>Объявление: решение Брестского ОИК от 27.03.1995 № 103. Преобразование: решение Ивановского РИК от 16.05.2016 № 450</t>
  </si>
  <si>
    <t>Объявление: решение Каменецкого РИК от 26.01.2006 № 41. Преобразование: решение Каменецкого РИК от 26.05.2016 № 787</t>
  </si>
  <si>
    <t>Объявление: решение Каменецкого РИК от 30.12.2016 № 1988. Преобразование: решение Каменецкого РИК от 26.11.2018 № 1769</t>
  </si>
  <si>
    <t xml:space="preserve">Круговичский валун </t>
  </si>
  <si>
    <t>Объявление: решение Ганцевичского РИК от 30.09.2020 № 965</t>
  </si>
  <si>
    <t>Объявление: решение Брестского ОИК от 27.03.1995 № 103. Преобразование: решение Ганцевичского РИК от 30.09.2020 № 965</t>
  </si>
  <si>
    <t>Круговичский репер</t>
  </si>
  <si>
    <t>Начевская аллея</t>
  </si>
  <si>
    <t>Раздяловичские острова Черемушно</t>
  </si>
  <si>
    <t>Объявление: решение Пинского РИК от 24.03.2005  №155. Преобразование решение Пинского РИК от 24.12.2019 № 1579</t>
  </si>
  <si>
    <t>Объявление: решение Пинского РИК от 23.06.2005  №334. Преобразование решение Пинского РИК от 24.12.2019 № 1579</t>
  </si>
  <si>
    <t>Объявление: решение Пинского РИК от 23.06.2005 №335. Преобразование: решение Пинского РИК от 24.12.2019 № 1579</t>
  </si>
  <si>
    <t>Объявление: решение Брестского ОИК  от  15.08.1977.   № 534. Преобразование решение Пружанского РИК от 13.11.2018 № 2140</t>
  </si>
  <si>
    <t>Объявление: решение Пружанского  РИК от 16.01.1988  № 48. Преобразование решение Пружанского РИК от 13.11.2018 № 2142</t>
  </si>
  <si>
    <t xml:space="preserve">Объявление: решение Брестского ОИК  от 16.08.1976 №583. Преобразование: решение Столинского РИК  от 17.06.2008 №1073 </t>
  </si>
  <si>
    <t>площадь, га</t>
  </si>
  <si>
    <t>к-во</t>
  </si>
  <si>
    <t>% от территории области</t>
  </si>
  <si>
    <t>Национальный парк</t>
  </si>
  <si>
    <t>Итого</t>
  </si>
  <si>
    <t>Особо охраняемые природные территории  Брестской области</t>
  </si>
  <si>
    <t xml:space="preserve">Площадь  ООПТ  </t>
  </si>
  <si>
    <t>Нац. Парк</t>
  </si>
  <si>
    <t>ЗРЗ</t>
  </si>
  <si>
    <t>ЗМЗ</t>
  </si>
  <si>
    <t>ППРЗ</t>
  </si>
  <si>
    <t>ППМЗ</t>
  </si>
  <si>
    <t>Район, название ООПТ</t>
  </si>
  <si>
    <t>Площадь района, га</t>
  </si>
  <si>
    <t>% ООПТ</t>
  </si>
  <si>
    <t xml:space="preserve">Березовский район </t>
  </si>
  <si>
    <t xml:space="preserve">Брестский район </t>
  </si>
  <si>
    <t>Ганцевичский район</t>
  </si>
  <si>
    <t>Дрогичинский район</t>
  </si>
  <si>
    <t>Жабинковский район</t>
  </si>
  <si>
    <t>Ивановский район</t>
  </si>
  <si>
    <t>Ивацевичский район</t>
  </si>
  <si>
    <t>Выгонощаннское</t>
  </si>
  <si>
    <t>Каменецкий район</t>
  </si>
  <si>
    <t>Беловежская пуща</t>
  </si>
  <si>
    <t>Кобринский район</t>
  </si>
  <si>
    <t>Лунинецкий район</t>
  </si>
  <si>
    <t>Ляховичский район</t>
  </si>
  <si>
    <t>Малоритский район</t>
  </si>
  <si>
    <t>Пинский район</t>
  </si>
  <si>
    <t>Пружанский район</t>
  </si>
  <si>
    <t>Столинский район</t>
  </si>
  <si>
    <t>Брестская область</t>
  </si>
  <si>
    <t>Площадь ООПТ по районам</t>
  </si>
  <si>
    <t>Преобразование: постановление СМ РБ от 25.02.2021 №112</t>
  </si>
  <si>
    <t>Белинский дуб</t>
  </si>
  <si>
    <t>Объявление: решение Дрогичинского РИК от 26.01.2021 № 91</t>
  </si>
  <si>
    <t>Объявление: решение Брестского ОИК от 19.02.1990 № 45. Преобразование: решение Каменецкого РИК от 03.10.2007 № 1162, № 2019 от 11.12.2020</t>
  </si>
  <si>
    <t xml:space="preserve">Объявление: решение Каменецкого РИК от 25.10.2001 №442. Преобразование: решение Каменецкого РИК от 3.10.2007 № 1159,№ 2019 от 11.12.2020  </t>
  </si>
  <si>
    <t xml:space="preserve">Объявление: решение Каменецкого РИК от 25.02.1964 № 97. Преобразование: решение  Каменецкого РИК от 03.10.2007 № 1165, № 2019 от 11.12.2020 </t>
  </si>
  <si>
    <t>Речицкие дубы</t>
  </si>
  <si>
    <t>Объявление: решение Столинского РИК от 24.12.2010    № 2326, преобразование решение Столинского РИК от 03.08.2021 № 1742</t>
  </si>
  <si>
    <t>Парк  Нижне- Теребежовский</t>
  </si>
  <si>
    <t>Объявление: решение Столинского  РИК от 27.02.1998   № 104. Преобразование: решение Столинского РИК от 21.12.2010 № 2260 , от 03.08.2021 № 1742</t>
  </si>
  <si>
    <t>Бухличкий дуб</t>
  </si>
  <si>
    <t>Объявление : решение Столинского РИК от 31.05.2021 № 1158</t>
  </si>
  <si>
    <t>Дубенецкий дуб</t>
  </si>
  <si>
    <t>Телеханский плющевник</t>
  </si>
  <si>
    <t>Пригривденские дубы</t>
  </si>
  <si>
    <t>Святовольский ольс</t>
  </si>
  <si>
    <t>Обровский дуб</t>
  </si>
  <si>
    <t>Лиственницы Пусловских</t>
  </si>
  <si>
    <t>Ивацевичское криволесье</t>
  </si>
  <si>
    <t>Затишье</t>
  </si>
  <si>
    <t>Гичицкие березы</t>
  </si>
  <si>
    <t>Бытенский родник</t>
  </si>
  <si>
    <t>Объявление: решение Ивацевичского РИК от 12.10.2021 № 1288</t>
  </si>
  <si>
    <t>Дружиловичский бор</t>
  </si>
  <si>
    <t>Объявление: решение Ивановского РИК от 10.09.2021 № 1184</t>
  </si>
  <si>
    <t>Завышанский дугласник</t>
  </si>
  <si>
    <t>Ленинский лес</t>
  </si>
  <si>
    <t>Порячский листвяг</t>
  </si>
  <si>
    <t>Тышковичский груд</t>
  </si>
  <si>
    <t>Объявление: решение  Ивацевичского РИК от 19.06.1190. Преобразование: решение  Ивацевичского  РИК от 08.04.2008 № 343, от 02.11.2021 № 1381</t>
  </si>
  <si>
    <t>Объявление: решение Ивацевичского РИК от 18.12.2002 № 639, преобразование решение Ивацевичского РИК от 10.12.2021 № 1568</t>
  </si>
  <si>
    <t>Объявление: решение Ивацевичского РИК от 14.12.2007  №1150, преобразование решение Ивацевичского РИК от 10.12.2021 № 1568</t>
  </si>
  <si>
    <t>Объявление: решение Ивацевичского РИК от 14.12.2007  № 1149, преобразование решение Ивацевичского РИК от 10.12.2021 № 1568</t>
  </si>
  <si>
    <t xml:space="preserve">Объявление: решением Ивацевичского РИК от 22.03.1994 № 83. Преобразование:  решение Ивацевичского  РИК от 24.06.2002 № 321, преобразование решение Ивацевичского РИК от 10.12.2021 № 1568 </t>
  </si>
  <si>
    <t>Объявление: решение Ивацевичского  РИК от 14.12.2007  №1152, преобразование решение Ивацевичского РИК от 10.12.2021 № 1568</t>
  </si>
  <si>
    <t>Запрудский плющевник</t>
  </si>
  <si>
    <t>Объявление: решение Кобринского РИК от 06.12.2021 № 2386</t>
  </si>
  <si>
    <t>Парк Литвиново</t>
  </si>
  <si>
    <t>Парк Молочевщина</t>
  </si>
  <si>
    <t>Парк Полятичи</t>
  </si>
  <si>
    <t>Парк Шемета</t>
  </si>
  <si>
    <t>Шеметовские березы</t>
  </si>
  <si>
    <t>Муравчицкие конгломераты</t>
  </si>
  <si>
    <t>Видомлянская озерная котловина</t>
  </si>
  <si>
    <t>Геологиченский</t>
  </si>
  <si>
    <t>Объявление: решение Каменецкого РИК от 17.12.2021 № 2323</t>
  </si>
  <si>
    <t xml:space="preserve">* площадь территории области, тыс.га- </t>
  </si>
  <si>
    <t>Объявление: решение  Ляховичского  РИК от 01.09.2008 № 797. Преобразование: решение Ляховичского РИК от 14.12.2021 № 1469</t>
  </si>
  <si>
    <t>Объявление: решение Малоритского  РИК  от 28.03.1997 №210. Преобразование решение Малоритского РИК от 19.03.2002 № 207, от 31.12.2021 № 1670</t>
  </si>
  <si>
    <t>Меловая гора</t>
  </si>
  <si>
    <t xml:space="preserve">Объявление: решение Малоритского  РИК  от 28.03.1997 №210. Преобразование решение Малоритского РИК от 19.03.2002  № 207, от 31.12.2021 № 1670 </t>
  </si>
  <si>
    <t>Парк Великорита</t>
  </si>
  <si>
    <t>Объявление: решение Малоритского  РИК от 31.12.2021 № 1670</t>
  </si>
  <si>
    <t>Великоритские грабы</t>
  </si>
  <si>
    <t>Пожежинская криница</t>
  </si>
  <si>
    <t>Объявление: решение  Пружанского РИК от 24.12.1990 № 321. Преобразование: решение  Пружанского РИК от 01.10.2007  №1741, от 17.10.2022 № 1683</t>
  </si>
  <si>
    <t>Объявление: решение  Ивацевичского РИК от 23.05.1989 № 157. Преобразование: решение  Ивацевичского РИК от 07.04.2008 № 327, решение Ивацевичского РИК от 16.11.2022 № 1476</t>
  </si>
  <si>
    <t>Объявление: решение  Ивановского РИК от 26.12.1995 № 489. Преобразование: решение  Ивановского РИК от 30.05.2006 № 571, от 28.12.2022 № 1607</t>
  </si>
  <si>
    <t>Объявление: решение  Брестского РИК от 20.12.1999 № 871. Преобразование: решение Брестского РИК от 26.12.2019 № 1762, решение Брестского РИК от 27.06.2023 № 1014</t>
  </si>
  <si>
    <t>Пойма Львы</t>
  </si>
  <si>
    <t>Объявление: решение Столинского РИК от 08.08.2023 № 2051</t>
  </si>
  <si>
    <t>Грушевский парк с дубом "Девайтис"</t>
  </si>
  <si>
    <t>Сосны Веймутова</t>
  </si>
  <si>
    <t>Объявление: решение Кобринского РИК от 31.07.2023 № 1312</t>
  </si>
  <si>
    <t>Объявление: решение Брестского   ОИК от 22.07.1996 № 385,  объявление решение Ляховичского РИК от 18.10.2023 № 1354</t>
  </si>
  <si>
    <t>Парк Нача Брындзовская</t>
  </si>
  <si>
    <t>Объявление: решение Ляховичского РИК от 18.10.2023 № 1354</t>
  </si>
  <si>
    <t>Объявление: решение  Кобринского  РИК от 21.04.2009 № 537. Преобразование: решение Кобринского Рик от 09.11.2023 № 1906</t>
  </si>
  <si>
    <t>Объявление: постановление СМ РБ от 26.10.1998 № 1634, преобразование - постановление СМ РБ от 20.12.2023 № 907</t>
  </si>
  <si>
    <t>Объявление: постановление СМ РБ от 27.02.1997 № 142, преобразование - постановление СМ РБ от 20.12.2023 № 907</t>
  </si>
  <si>
    <t>Постановление  Минприроды РБ от 05.05.2007 № 41, преобразование постановление от 05.02.2024 № 5</t>
  </si>
  <si>
    <t>Мотольский</t>
  </si>
  <si>
    <t>Объявление: решение Ивановского РИК от 17.06.2024 № 820</t>
  </si>
  <si>
    <t>Объявление: решение  Ивацевичского РИК от 11.05.2009 № 464 Преобразование: решение Ивацевичского РИК от 04.07.2024 № 923</t>
  </si>
  <si>
    <t>Дуб и сосна</t>
  </si>
  <si>
    <t>Объявление: решение Ивацевичского РИК от 28.06.2024 № 904</t>
  </si>
  <si>
    <t>Здитовский</t>
  </si>
  <si>
    <t>Объявление: решение Березовского РИК от 28.06.2024 № 904</t>
  </si>
  <si>
    <t>Объявление: решение  Каменецкого  РИК от 23.12.1982. Преобразование: решение  Каменецкого РИК от 13.10.2008 № 1085, решение Каменецкого РИК от 10.10.2024 № 1957</t>
  </si>
  <si>
    <t xml:space="preserve">Сквер Рекутя </t>
  </si>
  <si>
    <t>Пойма реки Лесная</t>
  </si>
  <si>
    <t>Объявление: решение Брестского РИК от 13.11.2024 № 2139</t>
  </si>
  <si>
    <t>Объявление: решение  Малоритского РИК от 16.05.1989 № 164. Преобразование: решение  Малоритского РИК от 29.05.2008 № 533, 19.11.2024 № 1740</t>
  </si>
  <si>
    <t>Объявление: решение  Брестского ОИК от 26.12.1995 № 488. Преобразование: решение  Малоритского РИК от 29.05.2008 № 533, 19.11.2024 № 1740</t>
  </si>
  <si>
    <t>Площадь особо охраняемых природных территорий Брестской области на 01.01.2025</t>
  </si>
  <si>
    <t>Сведения об ООПТ Брестской области по состоянию на 01.01.2025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</si>
</sst>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0"/>
  </numFmts>
  <fonts count="10" x14ac:knownFonts="1">
    <font>
      <sz val="11"/>
      <color theme="1"/>
      <name val="Calibri"/>
      <family val="2"/>
      <scheme val="minor"/>
    </font>
    <font>
      <b/>
      <sz val="15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5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0" borderId="0" xfId="0" applyFont="1"/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2" fontId="5" fillId="0" borderId="1" xfId="0" applyNumberFormat="1" applyFont="1" applyBorder="1" applyAlignment="1">
      <alignment horizontal="center"/>
    </xf>
    <xf numFmtId="0" fontId="4" fillId="0" borderId="0" xfId="0" applyFont="1" applyFill="1" applyBorder="1" applyAlignment="1">
      <alignment wrapText="1"/>
    </xf>
    <xf numFmtId="0" fontId="3" fillId="0" borderId="1" xfId="0" applyFont="1" applyBorder="1" applyAlignment="1">
      <alignment horizontal="center"/>
    </xf>
    <xf numFmtId="0" fontId="6" fillId="0" borderId="0" xfId="0" applyFont="1"/>
    <xf numFmtId="0" fontId="3" fillId="0" borderId="0" xfId="0" applyFont="1"/>
    <xf numFmtId="2" fontId="3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0" fillId="0" borderId="0" xfId="0" applyAlignment="1">
      <alignment wrapText="1"/>
    </xf>
    <xf numFmtId="164" fontId="7" fillId="0" borderId="1" xfId="0" applyNumberFormat="1" applyFont="1" applyBorder="1" applyAlignment="1">
      <alignment vertical="top" wrapText="1"/>
    </xf>
    <xf numFmtId="0" fontId="7" fillId="0" borderId="1" xfId="0" applyFont="1" applyBorder="1" applyAlignment="1">
      <alignment vertical="top" wrapText="1"/>
    </xf>
    <xf numFmtId="0" fontId="7" fillId="0" borderId="1" xfId="0" applyFont="1" applyFill="1" applyBorder="1" applyAlignment="1">
      <alignment vertical="top" wrapText="1"/>
    </xf>
    <xf numFmtId="2" fontId="7" fillId="0" borderId="1" xfId="0" applyNumberFormat="1" applyFont="1" applyBorder="1"/>
    <xf numFmtId="0" fontId="7" fillId="0" borderId="1" xfId="0" applyFont="1" applyBorder="1" applyAlignment="1">
      <alignment wrapText="1"/>
    </xf>
    <xf numFmtId="0" fontId="7" fillId="0" borderId="1" xfId="0" applyFont="1" applyBorder="1"/>
    <xf numFmtId="0" fontId="8" fillId="0" borderId="1" xfId="0" applyFont="1" applyBorder="1" applyAlignment="1">
      <alignment wrapText="1"/>
    </xf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left" wrapText="1"/>
    </xf>
    <xf numFmtId="0" fontId="8" fillId="0" borderId="1" xfId="0" applyFont="1" applyBorder="1" applyAlignment="1">
      <alignment horizontal="center" wrapText="1"/>
    </xf>
    <xf numFmtId="0" fontId="8" fillId="0" borderId="3" xfId="0" applyFont="1" applyBorder="1" applyAlignment="1">
      <alignment wrapText="1"/>
    </xf>
    <xf numFmtId="0" fontId="7" fillId="0" borderId="4" xfId="0" applyFont="1" applyBorder="1" applyAlignment="1">
      <alignment wrapText="1"/>
    </xf>
    <xf numFmtId="0" fontId="7" fillId="0" borderId="0" xfId="0" applyFont="1" applyAlignment="1">
      <alignment wrapText="1"/>
    </xf>
    <xf numFmtId="164" fontId="7" fillId="0" borderId="1" xfId="0" applyNumberFormat="1" applyFont="1" applyBorder="1" applyAlignment="1">
      <alignment wrapText="1"/>
    </xf>
    <xf numFmtId="164" fontId="8" fillId="0" borderId="1" xfId="0" applyNumberFormat="1" applyFont="1" applyBorder="1" applyAlignment="1">
      <alignment horizontal="center"/>
    </xf>
    <xf numFmtId="0" fontId="8" fillId="0" borderId="1" xfId="0" applyFont="1" applyFill="1" applyBorder="1" applyAlignment="1">
      <alignment horizontal="left" wrapText="1"/>
    </xf>
    <xf numFmtId="0" fontId="0" fillId="0" borderId="1" xfId="0" applyBorder="1" applyAlignment="1">
      <alignment wrapText="1"/>
    </xf>
    <xf numFmtId="0" fontId="8" fillId="0" borderId="1" xfId="0" applyFont="1" applyBorder="1" applyAlignment="1">
      <alignment horizontal="right" wrapText="1"/>
    </xf>
    <xf numFmtId="165" fontId="0" fillId="0" borderId="0" xfId="0" applyNumberFormat="1"/>
    <xf numFmtId="0" fontId="7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7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justify" vertical="center" wrapText="1"/>
    </xf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wrapText="1"/>
    </xf>
    <xf numFmtId="2" fontId="7" fillId="0" borderId="2" xfId="0" applyNumberFormat="1" applyFont="1" applyBorder="1"/>
    <xf numFmtId="0" fontId="8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8"/>
  <sheetViews>
    <sheetView topLeftCell="A13" zoomScale="90" zoomScaleNormal="90" workbookViewId="0">
      <selection activeCell="D17" sqref="D17:D18"/>
    </sheetView>
  </sheetViews>
  <sheetFormatPr defaultRowHeight="15" x14ac:dyDescent="0.25"/>
  <cols>
    <col min="1" max="1" width="5.28515625" customWidth="1"/>
    <col min="2" max="2" width="22" customWidth="1"/>
    <col min="3" max="3" width="15.28515625" customWidth="1"/>
    <col min="4" max="4" width="16.42578125" customWidth="1"/>
    <col min="5" max="5" width="10.28515625" customWidth="1"/>
    <col min="6" max="6" width="54.28515625" customWidth="1"/>
  </cols>
  <sheetData>
    <row r="1" spans="1:6" ht="19.5" x14ac:dyDescent="0.3">
      <c r="B1" s="1" t="s">
        <v>412</v>
      </c>
    </row>
    <row r="3" spans="1:6" ht="25.5" x14ac:dyDescent="0.25">
      <c r="A3" s="34" t="s">
        <v>0</v>
      </c>
      <c r="B3" s="34" t="s">
        <v>1</v>
      </c>
      <c r="C3" s="34" t="s">
        <v>2</v>
      </c>
      <c r="D3" s="34" t="s">
        <v>3</v>
      </c>
      <c r="E3" s="35" t="s">
        <v>4</v>
      </c>
      <c r="F3" s="34" t="s">
        <v>5</v>
      </c>
    </row>
    <row r="4" spans="1:6" x14ac:dyDescent="0.25">
      <c r="A4" s="34"/>
      <c r="B4" s="34" t="s">
        <v>176</v>
      </c>
      <c r="C4" s="34"/>
      <c r="D4" s="34"/>
      <c r="E4" s="34">
        <f>E6+E11+E49+E85+E116</f>
        <v>499339.68487399997</v>
      </c>
      <c r="F4" s="34"/>
    </row>
    <row r="5" spans="1:6" x14ac:dyDescent="0.25">
      <c r="A5" s="69" t="s">
        <v>6</v>
      </c>
      <c r="B5" s="69"/>
      <c r="C5" s="69"/>
      <c r="D5" s="69"/>
      <c r="E5" s="69"/>
      <c r="F5" s="69"/>
    </row>
    <row r="6" spans="1:6" x14ac:dyDescent="0.25">
      <c r="A6" s="36"/>
      <c r="B6" s="36" t="s">
        <v>174</v>
      </c>
      <c r="C6" s="36"/>
      <c r="D6" s="36"/>
      <c r="E6" s="36">
        <f>E7</f>
        <v>86277.3</v>
      </c>
      <c r="F6" s="36"/>
    </row>
    <row r="7" spans="1:6" ht="25.5" x14ac:dyDescent="0.25">
      <c r="A7" s="63">
        <v>1</v>
      </c>
      <c r="B7" s="63" t="s">
        <v>7</v>
      </c>
      <c r="C7" s="63"/>
      <c r="D7" s="37" t="s">
        <v>8</v>
      </c>
      <c r="E7" s="63">
        <f>46857.5+39419.8</f>
        <v>86277.3</v>
      </c>
      <c r="F7" s="37" t="s">
        <v>10</v>
      </c>
    </row>
    <row r="8" spans="1:6" ht="25.5" x14ac:dyDescent="0.25">
      <c r="A8" s="70"/>
      <c r="B8" s="70"/>
      <c r="C8" s="70"/>
      <c r="D8" s="64" t="s">
        <v>9</v>
      </c>
      <c r="E8" s="70"/>
      <c r="F8" s="38" t="s">
        <v>11</v>
      </c>
    </row>
    <row r="9" spans="1:6" ht="25.5" x14ac:dyDescent="0.25">
      <c r="A9" s="62"/>
      <c r="B9" s="62"/>
      <c r="C9" s="62"/>
      <c r="D9" s="73"/>
      <c r="E9" s="62"/>
      <c r="F9" s="39" t="s">
        <v>187</v>
      </c>
    </row>
    <row r="10" spans="1:6" x14ac:dyDescent="0.25">
      <c r="A10" s="69" t="s">
        <v>188</v>
      </c>
      <c r="B10" s="69"/>
      <c r="C10" s="69"/>
      <c r="D10" s="69"/>
      <c r="E10" s="69"/>
      <c r="F10" s="69"/>
    </row>
    <row r="11" spans="1:6" x14ac:dyDescent="0.25">
      <c r="A11" s="34"/>
      <c r="B11" s="40" t="s">
        <v>174</v>
      </c>
      <c r="C11" s="34"/>
      <c r="D11" s="34"/>
      <c r="E11" s="34">
        <f>SUM(E12:E47)</f>
        <v>350219.43</v>
      </c>
      <c r="F11" s="34"/>
    </row>
    <row r="12" spans="1:6" x14ac:dyDescent="0.25">
      <c r="A12" s="70">
        <v>1</v>
      </c>
      <c r="B12" s="71" t="s">
        <v>12</v>
      </c>
      <c r="C12" s="71" t="s">
        <v>13</v>
      </c>
      <c r="D12" s="38" t="s">
        <v>14</v>
      </c>
      <c r="E12" s="70">
        <v>54611.34</v>
      </c>
      <c r="F12" s="71" t="s">
        <v>17</v>
      </c>
    </row>
    <row r="13" spans="1:6" x14ac:dyDescent="0.25">
      <c r="A13" s="70"/>
      <c r="B13" s="71"/>
      <c r="C13" s="71"/>
      <c r="D13" s="38" t="s">
        <v>15</v>
      </c>
      <c r="E13" s="70"/>
      <c r="F13" s="71"/>
    </row>
    <row r="14" spans="1:6" x14ac:dyDescent="0.25">
      <c r="A14" s="70"/>
      <c r="B14" s="71"/>
      <c r="C14" s="71"/>
      <c r="D14" s="38" t="s">
        <v>16</v>
      </c>
      <c r="E14" s="70"/>
      <c r="F14" s="71"/>
    </row>
    <row r="15" spans="1:6" x14ac:dyDescent="0.25">
      <c r="A15" s="70">
        <v>2</v>
      </c>
      <c r="B15" s="71" t="s">
        <v>18</v>
      </c>
      <c r="C15" s="71" t="s">
        <v>13</v>
      </c>
      <c r="D15" s="38" t="s">
        <v>19</v>
      </c>
      <c r="E15" s="70">
        <v>16227.42</v>
      </c>
      <c r="F15" s="38" t="s">
        <v>21</v>
      </c>
    </row>
    <row r="16" spans="1:6" x14ac:dyDescent="0.25">
      <c r="A16" s="70"/>
      <c r="B16" s="71"/>
      <c r="C16" s="71"/>
      <c r="D16" s="38" t="s">
        <v>20</v>
      </c>
      <c r="E16" s="70"/>
      <c r="F16" s="38" t="s">
        <v>22</v>
      </c>
    </row>
    <row r="17" spans="1:6" x14ac:dyDescent="0.25">
      <c r="A17" s="62">
        <v>3</v>
      </c>
      <c r="B17" s="64" t="s">
        <v>23</v>
      </c>
      <c r="C17" s="64"/>
      <c r="D17" s="64" t="s">
        <v>24</v>
      </c>
      <c r="E17" s="62">
        <v>99314.6</v>
      </c>
      <c r="F17" s="38" t="s">
        <v>25</v>
      </c>
    </row>
    <row r="18" spans="1:6" x14ac:dyDescent="0.25">
      <c r="A18" s="63"/>
      <c r="B18" s="65"/>
      <c r="C18" s="65"/>
      <c r="D18" s="65"/>
      <c r="E18" s="63"/>
      <c r="F18" s="38" t="s">
        <v>328</v>
      </c>
    </row>
    <row r="19" spans="1:6" x14ac:dyDescent="0.25">
      <c r="A19" s="62">
        <v>4</v>
      </c>
      <c r="B19" s="64" t="s">
        <v>26</v>
      </c>
      <c r="C19" s="64" t="s">
        <v>13</v>
      </c>
      <c r="D19" s="64" t="s">
        <v>27</v>
      </c>
      <c r="E19" s="62">
        <v>17230.599999999999</v>
      </c>
      <c r="F19" s="38" t="s">
        <v>204</v>
      </c>
    </row>
    <row r="20" spans="1:6" x14ac:dyDescent="0.25">
      <c r="A20" s="63"/>
      <c r="B20" s="65"/>
      <c r="C20" s="65"/>
      <c r="D20" s="65"/>
      <c r="E20" s="63"/>
      <c r="F20" s="38" t="s">
        <v>205</v>
      </c>
    </row>
    <row r="21" spans="1:6" x14ac:dyDescent="0.25">
      <c r="A21" s="70">
        <v>5</v>
      </c>
      <c r="B21" s="71" t="s">
        <v>28</v>
      </c>
      <c r="C21" s="71" t="s">
        <v>13</v>
      </c>
      <c r="D21" s="64" t="s">
        <v>29</v>
      </c>
      <c r="E21" s="70">
        <v>9544.7099999999991</v>
      </c>
      <c r="F21" s="38" t="s">
        <v>30</v>
      </c>
    </row>
    <row r="22" spans="1:6" x14ac:dyDescent="0.25">
      <c r="A22" s="70"/>
      <c r="B22" s="71"/>
      <c r="C22" s="71"/>
      <c r="D22" s="65"/>
      <c r="E22" s="70"/>
      <c r="F22" s="38" t="s">
        <v>31</v>
      </c>
    </row>
    <row r="23" spans="1:6" x14ac:dyDescent="0.25">
      <c r="A23" s="41">
        <v>6</v>
      </c>
      <c r="B23" s="38" t="s">
        <v>32</v>
      </c>
      <c r="C23" s="38" t="s">
        <v>13</v>
      </c>
      <c r="D23" s="38" t="s">
        <v>19</v>
      </c>
      <c r="E23" s="41">
        <v>6685.17</v>
      </c>
      <c r="F23" s="38" t="s">
        <v>17</v>
      </c>
    </row>
    <row r="24" spans="1:6" x14ac:dyDescent="0.25">
      <c r="A24" s="70">
        <v>7</v>
      </c>
      <c r="B24" s="71" t="s">
        <v>33</v>
      </c>
      <c r="C24" s="71" t="s">
        <v>13</v>
      </c>
      <c r="D24" s="38" t="s">
        <v>29</v>
      </c>
      <c r="E24" s="70">
        <v>70692.39</v>
      </c>
      <c r="F24" s="38" t="s">
        <v>35</v>
      </c>
    </row>
    <row r="25" spans="1:6" x14ac:dyDescent="0.25">
      <c r="A25" s="70"/>
      <c r="B25" s="71"/>
      <c r="C25" s="71"/>
      <c r="D25" s="38" t="s">
        <v>34</v>
      </c>
      <c r="E25" s="70"/>
      <c r="F25" s="64" t="s">
        <v>36</v>
      </c>
    </row>
    <row r="26" spans="1:6" x14ac:dyDescent="0.25">
      <c r="A26" s="70"/>
      <c r="B26" s="71"/>
      <c r="C26" s="71"/>
      <c r="D26" s="38" t="s">
        <v>24</v>
      </c>
      <c r="E26" s="70"/>
      <c r="F26" s="65"/>
    </row>
    <row r="27" spans="1:6" ht="25.5" x14ac:dyDescent="0.25">
      <c r="A27" s="41">
        <v>8</v>
      </c>
      <c r="B27" s="38" t="s">
        <v>37</v>
      </c>
      <c r="C27" s="38"/>
      <c r="D27" s="38" t="s">
        <v>38</v>
      </c>
      <c r="E27" s="41">
        <v>12323.47</v>
      </c>
      <c r="F27" s="38" t="s">
        <v>396</v>
      </c>
    </row>
    <row r="28" spans="1:6" x14ac:dyDescent="0.25">
      <c r="A28" s="70">
        <v>9</v>
      </c>
      <c r="B28" s="71" t="s">
        <v>39</v>
      </c>
      <c r="C28" s="71" t="s">
        <v>40</v>
      </c>
      <c r="D28" s="38" t="s">
        <v>16</v>
      </c>
      <c r="E28" s="70">
        <v>2818.4</v>
      </c>
      <c r="F28" s="38" t="s">
        <v>41</v>
      </c>
    </row>
    <row r="29" spans="1:6" x14ac:dyDescent="0.25">
      <c r="A29" s="70"/>
      <c r="B29" s="71"/>
      <c r="C29" s="71"/>
      <c r="D29" s="38" t="s">
        <v>34</v>
      </c>
      <c r="E29" s="70"/>
      <c r="F29" s="38" t="s">
        <v>42</v>
      </c>
    </row>
    <row r="30" spans="1:6" x14ac:dyDescent="0.25">
      <c r="A30" s="70">
        <v>10</v>
      </c>
      <c r="B30" s="71" t="s">
        <v>43</v>
      </c>
      <c r="C30" s="71" t="s">
        <v>40</v>
      </c>
      <c r="D30" s="71" t="s">
        <v>16</v>
      </c>
      <c r="E30" s="70">
        <v>959.2</v>
      </c>
      <c r="F30" s="38" t="s">
        <v>44</v>
      </c>
    </row>
    <row r="31" spans="1:6" x14ac:dyDescent="0.25">
      <c r="A31" s="70"/>
      <c r="B31" s="71"/>
      <c r="C31" s="71"/>
      <c r="D31" s="71"/>
      <c r="E31" s="70"/>
      <c r="F31" s="38" t="s">
        <v>42</v>
      </c>
    </row>
    <row r="32" spans="1:6" x14ac:dyDescent="0.25">
      <c r="A32" s="70">
        <v>11</v>
      </c>
      <c r="B32" s="71" t="s">
        <v>45</v>
      </c>
      <c r="C32" s="71" t="s">
        <v>40</v>
      </c>
      <c r="D32" s="71" t="s">
        <v>9</v>
      </c>
      <c r="E32" s="70">
        <v>2812</v>
      </c>
      <c r="F32" s="38" t="s">
        <v>46</v>
      </c>
    </row>
    <row r="33" spans="1:6" x14ac:dyDescent="0.25">
      <c r="A33" s="70"/>
      <c r="B33" s="71"/>
      <c r="C33" s="71"/>
      <c r="D33" s="71"/>
      <c r="E33" s="70"/>
      <c r="F33" s="38" t="s">
        <v>42</v>
      </c>
    </row>
    <row r="34" spans="1:6" x14ac:dyDescent="0.25">
      <c r="A34" s="70">
        <v>12</v>
      </c>
      <c r="B34" s="71" t="s">
        <v>47</v>
      </c>
      <c r="C34" s="71" t="s">
        <v>40</v>
      </c>
      <c r="D34" s="71" t="s">
        <v>48</v>
      </c>
      <c r="E34" s="70">
        <v>1594.07</v>
      </c>
      <c r="F34" s="38" t="s">
        <v>49</v>
      </c>
    </row>
    <row r="35" spans="1:6" x14ac:dyDescent="0.25">
      <c r="A35" s="70"/>
      <c r="B35" s="71"/>
      <c r="C35" s="71"/>
      <c r="D35" s="71"/>
      <c r="E35" s="70"/>
      <c r="F35" s="38" t="s">
        <v>50</v>
      </c>
    </row>
    <row r="36" spans="1:6" x14ac:dyDescent="0.25">
      <c r="A36" s="70">
        <v>13</v>
      </c>
      <c r="B36" s="71" t="s">
        <v>51</v>
      </c>
      <c r="C36" s="71" t="s">
        <v>40</v>
      </c>
      <c r="D36" s="71" t="s">
        <v>29</v>
      </c>
      <c r="E36" s="70">
        <v>1443</v>
      </c>
      <c r="F36" s="38" t="s">
        <v>52</v>
      </c>
    </row>
    <row r="37" spans="1:6" x14ac:dyDescent="0.25">
      <c r="A37" s="70"/>
      <c r="B37" s="71"/>
      <c r="C37" s="71"/>
      <c r="D37" s="71"/>
      <c r="E37" s="70"/>
      <c r="F37" s="38" t="s">
        <v>53</v>
      </c>
    </row>
    <row r="38" spans="1:6" x14ac:dyDescent="0.25">
      <c r="A38" s="70">
        <v>14</v>
      </c>
      <c r="B38" s="71" t="s">
        <v>54</v>
      </c>
      <c r="C38" s="71"/>
      <c r="D38" s="71" t="s">
        <v>34</v>
      </c>
      <c r="E38" s="70">
        <v>9388.51</v>
      </c>
      <c r="F38" s="64" t="s">
        <v>397</v>
      </c>
    </row>
    <row r="39" spans="1:6" x14ac:dyDescent="0.25">
      <c r="A39" s="70"/>
      <c r="B39" s="71"/>
      <c r="C39" s="71"/>
      <c r="D39" s="71"/>
      <c r="E39" s="70"/>
      <c r="F39" s="65"/>
    </row>
    <row r="40" spans="1:6" x14ac:dyDescent="0.25">
      <c r="A40" s="70">
        <v>15</v>
      </c>
      <c r="B40" s="71" t="s">
        <v>55</v>
      </c>
      <c r="C40" s="71" t="s">
        <v>40</v>
      </c>
      <c r="D40" s="64" t="s">
        <v>56</v>
      </c>
      <c r="E40" s="70">
        <v>8099.16</v>
      </c>
      <c r="F40" s="72" t="s">
        <v>57</v>
      </c>
    </row>
    <row r="41" spans="1:6" x14ac:dyDescent="0.25">
      <c r="A41" s="70"/>
      <c r="B41" s="71"/>
      <c r="C41" s="71"/>
      <c r="D41" s="65"/>
      <c r="E41" s="70"/>
      <c r="F41" s="72"/>
    </row>
    <row r="42" spans="1:6" x14ac:dyDescent="0.25">
      <c r="A42" s="70"/>
      <c r="B42" s="71"/>
      <c r="C42" s="71"/>
      <c r="D42" s="38" t="s">
        <v>9</v>
      </c>
      <c r="E42" s="70"/>
      <c r="F42" s="38" t="s">
        <v>212</v>
      </c>
    </row>
    <row r="43" spans="1:6" x14ac:dyDescent="0.25">
      <c r="A43" s="70">
        <v>16</v>
      </c>
      <c r="B43" s="71" t="s">
        <v>58</v>
      </c>
      <c r="C43" s="71" t="s">
        <v>40</v>
      </c>
      <c r="D43" s="38" t="s">
        <v>59</v>
      </c>
      <c r="E43" s="70">
        <v>19384</v>
      </c>
      <c r="F43" s="38" t="s">
        <v>61</v>
      </c>
    </row>
    <row r="44" spans="1:6" x14ac:dyDescent="0.25">
      <c r="A44" s="70"/>
      <c r="B44" s="71"/>
      <c r="C44" s="71"/>
      <c r="D44" s="38" t="s">
        <v>19</v>
      </c>
      <c r="E44" s="70"/>
      <c r="F44" s="38" t="s">
        <v>62</v>
      </c>
    </row>
    <row r="45" spans="1:6" x14ac:dyDescent="0.25">
      <c r="A45" s="70">
        <v>17</v>
      </c>
      <c r="B45" s="71" t="s">
        <v>63</v>
      </c>
      <c r="C45" s="71" t="s">
        <v>64</v>
      </c>
      <c r="D45" s="71" t="s">
        <v>16</v>
      </c>
      <c r="E45" s="70">
        <v>10647</v>
      </c>
      <c r="F45" s="64" t="s">
        <v>65</v>
      </c>
    </row>
    <row r="46" spans="1:6" x14ac:dyDescent="0.25">
      <c r="A46" s="70"/>
      <c r="B46" s="71"/>
      <c r="C46" s="71"/>
      <c r="D46" s="71"/>
      <c r="E46" s="70"/>
      <c r="F46" s="65"/>
    </row>
    <row r="47" spans="1:6" x14ac:dyDescent="0.25">
      <c r="A47" s="41">
        <v>18</v>
      </c>
      <c r="B47" s="38" t="s">
        <v>66</v>
      </c>
      <c r="C47" s="38" t="s">
        <v>67</v>
      </c>
      <c r="D47" s="38" t="s">
        <v>24</v>
      </c>
      <c r="E47" s="41">
        <v>6444.39</v>
      </c>
      <c r="F47" s="38" t="s">
        <v>68</v>
      </c>
    </row>
    <row r="48" spans="1:6" x14ac:dyDescent="0.25">
      <c r="A48" s="69" t="s">
        <v>69</v>
      </c>
      <c r="B48" s="69"/>
      <c r="C48" s="69"/>
      <c r="D48" s="69"/>
      <c r="E48" s="69"/>
      <c r="F48" s="69"/>
    </row>
    <row r="49" spans="1:6" x14ac:dyDescent="0.25">
      <c r="A49" s="34"/>
      <c r="B49" s="40" t="s">
        <v>174</v>
      </c>
      <c r="C49" s="34"/>
      <c r="D49" s="34"/>
      <c r="E49" s="34">
        <f>SUM(E50:E83)</f>
        <v>60841.170700000002</v>
      </c>
      <c r="F49" s="34"/>
    </row>
    <row r="50" spans="1:6" ht="25.5" x14ac:dyDescent="0.25">
      <c r="A50" s="41">
        <v>1</v>
      </c>
      <c r="B50" s="38" t="s">
        <v>70</v>
      </c>
      <c r="C50" s="38" t="s">
        <v>40</v>
      </c>
      <c r="D50" s="38" t="s">
        <v>175</v>
      </c>
      <c r="E50" s="41">
        <v>6.61</v>
      </c>
      <c r="F50" s="38" t="s">
        <v>254</v>
      </c>
    </row>
    <row r="51" spans="1:6" ht="38.25" x14ac:dyDescent="0.25">
      <c r="A51" s="41">
        <f>A50+1</f>
        <v>2</v>
      </c>
      <c r="B51" s="38" t="s">
        <v>27</v>
      </c>
      <c r="C51" s="38" t="s">
        <v>40</v>
      </c>
      <c r="D51" s="38" t="s">
        <v>175</v>
      </c>
      <c r="E51" s="41">
        <v>66.709999999999994</v>
      </c>
      <c r="F51" s="38" t="s">
        <v>253</v>
      </c>
    </row>
    <row r="52" spans="1:6" ht="38.25" x14ac:dyDescent="0.25">
      <c r="A52" s="41">
        <f t="shared" ref="A52:A83" si="0">A51+1</f>
        <v>3</v>
      </c>
      <c r="B52" s="42" t="s">
        <v>71</v>
      </c>
      <c r="C52" s="43"/>
      <c r="D52" s="42" t="s">
        <v>27</v>
      </c>
      <c r="E52" s="43">
        <v>2747.6</v>
      </c>
      <c r="F52" s="38" t="s">
        <v>386</v>
      </c>
    </row>
    <row r="53" spans="1:6" x14ac:dyDescent="0.25">
      <c r="A53" s="60">
        <f t="shared" si="0"/>
        <v>4</v>
      </c>
      <c r="B53" s="59" t="s">
        <v>408</v>
      </c>
      <c r="C53" s="58"/>
      <c r="D53" s="59" t="s">
        <v>27</v>
      </c>
      <c r="E53" s="58">
        <v>106.7</v>
      </c>
      <c r="F53" s="61" t="s">
        <v>409</v>
      </c>
    </row>
    <row r="54" spans="1:6" ht="25.5" x14ac:dyDescent="0.25">
      <c r="A54" s="60">
        <f t="shared" si="0"/>
        <v>5</v>
      </c>
      <c r="B54" s="38" t="s">
        <v>231</v>
      </c>
      <c r="C54" s="38" t="s">
        <v>40</v>
      </c>
      <c r="D54" s="38" t="s">
        <v>232</v>
      </c>
      <c r="E54" s="41">
        <v>10002.77</v>
      </c>
      <c r="F54" s="38" t="s">
        <v>252</v>
      </c>
    </row>
    <row r="55" spans="1:6" x14ac:dyDescent="0.25">
      <c r="A55" s="53">
        <f t="shared" si="0"/>
        <v>6</v>
      </c>
      <c r="B55" s="54" t="s">
        <v>404</v>
      </c>
      <c r="C55" s="54"/>
      <c r="D55" s="54" t="s">
        <v>56</v>
      </c>
      <c r="E55" s="53">
        <v>270.89999999999998</v>
      </c>
      <c r="F55" s="54" t="s">
        <v>405</v>
      </c>
    </row>
    <row r="56" spans="1:6" ht="38.25" x14ac:dyDescent="0.25">
      <c r="A56" s="53">
        <f t="shared" si="0"/>
        <v>7</v>
      </c>
      <c r="B56" s="38" t="s">
        <v>72</v>
      </c>
      <c r="C56" s="38" t="s">
        <v>40</v>
      </c>
      <c r="D56" s="38" t="s">
        <v>73</v>
      </c>
      <c r="E56" s="41">
        <v>467</v>
      </c>
      <c r="F56" s="38" t="s">
        <v>255</v>
      </c>
    </row>
    <row r="57" spans="1:6" ht="39.75" customHeight="1" x14ac:dyDescent="0.25">
      <c r="A57" s="41">
        <f t="shared" si="0"/>
        <v>8</v>
      </c>
      <c r="B57" s="38" t="s">
        <v>74</v>
      </c>
      <c r="C57" s="38"/>
      <c r="D57" s="38" t="s">
        <v>60</v>
      </c>
      <c r="E57" s="41">
        <v>1568.85</v>
      </c>
      <c r="F57" s="38" t="s">
        <v>385</v>
      </c>
    </row>
    <row r="58" spans="1:6" ht="38.25" x14ac:dyDescent="0.25">
      <c r="A58" s="41">
        <f t="shared" si="0"/>
        <v>9</v>
      </c>
      <c r="B58" s="44" t="s">
        <v>75</v>
      </c>
      <c r="C58" s="41" t="s">
        <v>40</v>
      </c>
      <c r="D58" s="44" t="s">
        <v>60</v>
      </c>
      <c r="E58" s="41">
        <v>394</v>
      </c>
      <c r="F58" s="38" t="s">
        <v>256</v>
      </c>
    </row>
    <row r="59" spans="1:6" x14ac:dyDescent="0.25">
      <c r="A59" s="50">
        <f t="shared" si="0"/>
        <v>10</v>
      </c>
      <c r="B59" s="52" t="s">
        <v>399</v>
      </c>
      <c r="C59" s="50"/>
      <c r="D59" s="52" t="s">
        <v>60</v>
      </c>
      <c r="E59" s="50">
        <v>793.28</v>
      </c>
      <c r="F59" s="51" t="s">
        <v>400</v>
      </c>
    </row>
    <row r="60" spans="1:6" ht="38.25" x14ac:dyDescent="0.25">
      <c r="A60" s="50">
        <f t="shared" si="0"/>
        <v>11</v>
      </c>
      <c r="B60" s="38" t="s">
        <v>76</v>
      </c>
      <c r="C60" s="38"/>
      <c r="D60" s="38" t="s">
        <v>14</v>
      </c>
      <c r="E60" s="41">
        <v>196.11</v>
      </c>
      <c r="F60" s="38" t="s">
        <v>357</v>
      </c>
    </row>
    <row r="61" spans="1:6" ht="38.25" x14ac:dyDescent="0.25">
      <c r="A61" s="41">
        <f t="shared" si="0"/>
        <v>12</v>
      </c>
      <c r="B61" s="38" t="s">
        <v>77</v>
      </c>
      <c r="C61" s="38"/>
      <c r="D61" s="38" t="s">
        <v>14</v>
      </c>
      <c r="E61" s="41">
        <v>81.64</v>
      </c>
      <c r="F61" s="38" t="s">
        <v>384</v>
      </c>
    </row>
    <row r="62" spans="1:6" ht="38.25" x14ac:dyDescent="0.25">
      <c r="A62" s="41">
        <f t="shared" si="0"/>
        <v>13</v>
      </c>
      <c r="B62" s="38" t="s">
        <v>78</v>
      </c>
      <c r="C62" s="38"/>
      <c r="D62" s="38" t="s">
        <v>14</v>
      </c>
      <c r="E62" s="41">
        <v>2198.6999999999998</v>
      </c>
      <c r="F62" s="38" t="s">
        <v>401</v>
      </c>
    </row>
    <row r="63" spans="1:6" ht="38.25" x14ac:dyDescent="0.25">
      <c r="A63" s="55">
        <f t="shared" si="0"/>
        <v>14</v>
      </c>
      <c r="B63" s="38" t="s">
        <v>79</v>
      </c>
      <c r="C63" s="38"/>
      <c r="D63" s="38" t="s">
        <v>8</v>
      </c>
      <c r="E63" s="41">
        <v>982.75869999999998</v>
      </c>
      <c r="F63" s="38" t="s">
        <v>406</v>
      </c>
    </row>
    <row r="64" spans="1:6" ht="38.25" x14ac:dyDescent="0.25">
      <c r="A64" s="55">
        <f t="shared" si="0"/>
        <v>15</v>
      </c>
      <c r="B64" s="38" t="s">
        <v>80</v>
      </c>
      <c r="C64" s="38"/>
      <c r="D64" s="38" t="s">
        <v>20</v>
      </c>
      <c r="E64" s="41">
        <v>6769.94</v>
      </c>
      <c r="F64" s="38" t="s">
        <v>257</v>
      </c>
    </row>
    <row r="65" spans="1:6" ht="25.5" x14ac:dyDescent="0.25">
      <c r="A65" s="41">
        <f t="shared" si="0"/>
        <v>16</v>
      </c>
      <c r="B65" s="38" t="s">
        <v>81</v>
      </c>
      <c r="C65" s="38"/>
      <c r="D65" s="38" t="s">
        <v>20</v>
      </c>
      <c r="E65" s="41">
        <v>952.01199999999994</v>
      </c>
      <c r="F65" s="38" t="s">
        <v>395</v>
      </c>
    </row>
    <row r="66" spans="1:6" ht="38.25" x14ac:dyDescent="0.25">
      <c r="A66" s="41">
        <f t="shared" si="0"/>
        <v>17</v>
      </c>
      <c r="B66" s="38" t="s">
        <v>189</v>
      </c>
      <c r="C66" s="38"/>
      <c r="D66" s="38" t="s">
        <v>20</v>
      </c>
      <c r="E66" s="41">
        <v>3655.9</v>
      </c>
      <c r="F66" s="38" t="s">
        <v>258</v>
      </c>
    </row>
    <row r="67" spans="1:6" x14ac:dyDescent="0.25">
      <c r="A67" s="41">
        <f t="shared" si="0"/>
        <v>18</v>
      </c>
      <c r="B67" s="42" t="s">
        <v>190</v>
      </c>
      <c r="C67" s="42" t="s">
        <v>67</v>
      </c>
      <c r="D67" s="42" t="s">
        <v>34</v>
      </c>
      <c r="E67" s="43">
        <v>2119.38</v>
      </c>
      <c r="F67" s="42" t="s">
        <v>191</v>
      </c>
    </row>
    <row r="68" spans="1:6" ht="38.25" x14ac:dyDescent="0.25">
      <c r="A68" s="41">
        <f t="shared" si="0"/>
        <v>19</v>
      </c>
      <c r="B68" s="38" t="s">
        <v>82</v>
      </c>
      <c r="C68" s="38"/>
      <c r="D68" s="38" t="s">
        <v>15</v>
      </c>
      <c r="E68" s="41">
        <v>327.57</v>
      </c>
      <c r="F68" s="38" t="s">
        <v>375</v>
      </c>
    </row>
    <row r="69" spans="1:6" ht="38.25" x14ac:dyDescent="0.25">
      <c r="A69" s="41">
        <f t="shared" si="0"/>
        <v>20</v>
      </c>
      <c r="B69" s="42" t="s">
        <v>233</v>
      </c>
      <c r="C69" s="43"/>
      <c r="D69" s="42" t="s">
        <v>15</v>
      </c>
      <c r="E69" s="43">
        <v>4929.05</v>
      </c>
      <c r="F69" s="38" t="s">
        <v>259</v>
      </c>
    </row>
    <row r="70" spans="1:6" ht="25.5" x14ac:dyDescent="0.25">
      <c r="A70" s="41">
        <f t="shared" si="0"/>
        <v>21</v>
      </c>
      <c r="B70" s="44" t="s">
        <v>83</v>
      </c>
      <c r="C70" s="44" t="s">
        <v>40</v>
      </c>
      <c r="D70" s="44" t="s">
        <v>15</v>
      </c>
      <c r="E70" s="41">
        <v>2076.17</v>
      </c>
      <c r="F70" s="38" t="s">
        <v>215</v>
      </c>
    </row>
    <row r="71" spans="1:6" ht="38.25" x14ac:dyDescent="0.25">
      <c r="A71" s="41">
        <f t="shared" si="0"/>
        <v>22</v>
      </c>
      <c r="B71" s="42" t="s">
        <v>84</v>
      </c>
      <c r="C71" s="43"/>
      <c r="D71" s="42" t="s">
        <v>15</v>
      </c>
      <c r="E71" s="43">
        <v>2181.75</v>
      </c>
      <c r="F71" s="38" t="s">
        <v>260</v>
      </c>
    </row>
    <row r="72" spans="1:6" ht="38.25" x14ac:dyDescent="0.25">
      <c r="A72" s="41">
        <f t="shared" si="0"/>
        <v>23</v>
      </c>
      <c r="B72" s="38" t="s">
        <v>85</v>
      </c>
      <c r="C72" s="38"/>
      <c r="D72" s="38" t="s">
        <v>48</v>
      </c>
      <c r="E72" s="41">
        <v>5648</v>
      </c>
      <c r="F72" s="38" t="s">
        <v>410</v>
      </c>
    </row>
    <row r="73" spans="1:6" ht="35.25" customHeight="1" x14ac:dyDescent="0.25">
      <c r="A73" s="41">
        <f t="shared" si="0"/>
        <v>24</v>
      </c>
      <c r="B73" s="38" t="s">
        <v>86</v>
      </c>
      <c r="C73" s="38" t="s">
        <v>40</v>
      </c>
      <c r="D73" s="38" t="s">
        <v>48</v>
      </c>
      <c r="E73" s="41">
        <v>1809</v>
      </c>
      <c r="F73" s="38" t="s">
        <v>261</v>
      </c>
    </row>
    <row r="74" spans="1:6" ht="38.25" x14ac:dyDescent="0.25">
      <c r="A74" s="41">
        <f t="shared" si="0"/>
        <v>25</v>
      </c>
      <c r="B74" s="38" t="s">
        <v>87</v>
      </c>
      <c r="C74" s="38"/>
      <c r="D74" s="38" t="s">
        <v>48</v>
      </c>
      <c r="E74" s="41">
        <v>692.83</v>
      </c>
      <c r="F74" s="38" t="s">
        <v>411</v>
      </c>
    </row>
    <row r="75" spans="1:6" x14ac:dyDescent="0.25">
      <c r="A75" s="41">
        <f t="shared" si="0"/>
        <v>26</v>
      </c>
      <c r="B75" s="38" t="s">
        <v>206</v>
      </c>
      <c r="C75" s="38" t="s">
        <v>40</v>
      </c>
      <c r="D75" s="38" t="s">
        <v>48</v>
      </c>
      <c r="E75" s="41">
        <v>85.4</v>
      </c>
      <c r="F75" s="38" t="s">
        <v>207</v>
      </c>
    </row>
    <row r="76" spans="1:6" ht="25.5" x14ac:dyDescent="0.25">
      <c r="A76" s="41">
        <f t="shared" si="0"/>
        <v>27</v>
      </c>
      <c r="B76" s="38" t="s">
        <v>88</v>
      </c>
      <c r="C76" s="38" t="s">
        <v>40</v>
      </c>
      <c r="D76" s="38" t="s">
        <v>29</v>
      </c>
      <c r="E76" s="41">
        <v>78.959999999999994</v>
      </c>
      <c r="F76" s="38" t="s">
        <v>262</v>
      </c>
    </row>
    <row r="77" spans="1:6" ht="38.25" x14ac:dyDescent="0.25">
      <c r="A77" s="41">
        <f t="shared" si="0"/>
        <v>28</v>
      </c>
      <c r="B77" s="38" t="s">
        <v>89</v>
      </c>
      <c r="C77" s="38" t="s">
        <v>40</v>
      </c>
      <c r="D77" s="38" t="s">
        <v>29</v>
      </c>
      <c r="E77" s="41">
        <v>1250.44</v>
      </c>
      <c r="F77" s="38" t="s">
        <v>263</v>
      </c>
    </row>
    <row r="78" spans="1:6" ht="38.25" x14ac:dyDescent="0.25">
      <c r="A78" s="41">
        <f t="shared" si="0"/>
        <v>29</v>
      </c>
      <c r="B78" s="38" t="s">
        <v>90</v>
      </c>
      <c r="C78" s="38" t="s">
        <v>40</v>
      </c>
      <c r="D78" s="38" t="s">
        <v>29</v>
      </c>
      <c r="E78" s="41">
        <v>178.11</v>
      </c>
      <c r="F78" s="38" t="s">
        <v>264</v>
      </c>
    </row>
    <row r="79" spans="1:6" ht="38.25" x14ac:dyDescent="0.25">
      <c r="A79" s="41">
        <f t="shared" si="0"/>
        <v>30</v>
      </c>
      <c r="B79" s="42" t="s">
        <v>91</v>
      </c>
      <c r="C79" s="42" t="s">
        <v>40</v>
      </c>
      <c r="D79" s="42" t="s">
        <v>29</v>
      </c>
      <c r="E79" s="43">
        <v>879</v>
      </c>
      <c r="F79" s="38" t="s">
        <v>265</v>
      </c>
    </row>
    <row r="80" spans="1:6" x14ac:dyDescent="0.25">
      <c r="A80" s="41">
        <f t="shared" si="0"/>
        <v>31</v>
      </c>
      <c r="B80" s="38" t="s">
        <v>227</v>
      </c>
      <c r="C80" s="38" t="s">
        <v>40</v>
      </c>
      <c r="D80" s="38" t="s">
        <v>29</v>
      </c>
      <c r="E80" s="41">
        <v>735</v>
      </c>
      <c r="F80" s="38" t="s">
        <v>228</v>
      </c>
    </row>
    <row r="81" spans="1:6" ht="38.25" x14ac:dyDescent="0.25">
      <c r="A81" s="41">
        <f t="shared" si="0"/>
        <v>32</v>
      </c>
      <c r="B81" s="38" t="s">
        <v>92</v>
      </c>
      <c r="C81" s="38" t="s">
        <v>40</v>
      </c>
      <c r="D81" s="38" t="s">
        <v>9</v>
      </c>
      <c r="E81" s="41">
        <v>3615</v>
      </c>
      <c r="F81" s="38" t="s">
        <v>266</v>
      </c>
    </row>
    <row r="82" spans="1:6" ht="38.25" x14ac:dyDescent="0.25">
      <c r="A82" s="41">
        <f t="shared" si="0"/>
        <v>33</v>
      </c>
      <c r="B82" s="38" t="s">
        <v>93</v>
      </c>
      <c r="C82" s="38"/>
      <c r="D82" s="38" t="s">
        <v>9</v>
      </c>
      <c r="E82" s="41">
        <v>574.67999999999995</v>
      </c>
      <c r="F82" s="38" t="s">
        <v>383</v>
      </c>
    </row>
    <row r="83" spans="1:6" x14ac:dyDescent="0.25">
      <c r="A83" s="50">
        <f t="shared" si="0"/>
        <v>34</v>
      </c>
      <c r="B83" s="38" t="s">
        <v>387</v>
      </c>
      <c r="C83" s="38"/>
      <c r="D83" s="38" t="s">
        <v>24</v>
      </c>
      <c r="E83" s="41">
        <v>2399.35</v>
      </c>
      <c r="F83" s="38" t="s">
        <v>388</v>
      </c>
    </row>
    <row r="84" spans="1:6" x14ac:dyDescent="0.25">
      <c r="A84" s="66" t="s">
        <v>94</v>
      </c>
      <c r="B84" s="67"/>
      <c r="C84" s="67"/>
      <c r="D84" s="67"/>
      <c r="E84" s="67"/>
      <c r="F84" s="68"/>
    </row>
    <row r="85" spans="1:6" x14ac:dyDescent="0.25">
      <c r="A85" s="34"/>
      <c r="B85" s="40" t="s">
        <v>174</v>
      </c>
      <c r="C85" s="34"/>
      <c r="D85" s="34"/>
      <c r="E85" s="34">
        <f>SUM(E86:E114)</f>
        <v>433.086524</v>
      </c>
      <c r="F85" s="34"/>
    </row>
    <row r="86" spans="1:6" ht="25.5" x14ac:dyDescent="0.25">
      <c r="A86" s="41">
        <v>1</v>
      </c>
      <c r="B86" s="38" t="s">
        <v>95</v>
      </c>
      <c r="C86" s="38" t="s">
        <v>96</v>
      </c>
      <c r="D86" s="38" t="s">
        <v>38</v>
      </c>
      <c r="E86" s="41">
        <v>1.2500000000000001E-2</v>
      </c>
      <c r="F86" s="38" t="s">
        <v>97</v>
      </c>
    </row>
    <row r="87" spans="1:6" ht="25.5" x14ac:dyDescent="0.25">
      <c r="A87" s="41">
        <f>A86+1</f>
        <v>2</v>
      </c>
      <c r="B87" s="38" t="s">
        <v>98</v>
      </c>
      <c r="C87" s="38" t="s">
        <v>96</v>
      </c>
      <c r="D87" s="38" t="s">
        <v>38</v>
      </c>
      <c r="E87" s="41">
        <v>2.3E-2</v>
      </c>
      <c r="F87" s="38" t="s">
        <v>97</v>
      </c>
    </row>
    <row r="88" spans="1:6" ht="38.25" x14ac:dyDescent="0.25">
      <c r="A88" s="41">
        <f t="shared" ref="A88:A114" si="1">A87+1</f>
        <v>3</v>
      </c>
      <c r="B88" s="38" t="s">
        <v>99</v>
      </c>
      <c r="C88" s="38" t="s">
        <v>96</v>
      </c>
      <c r="D88" s="38" t="s">
        <v>38</v>
      </c>
      <c r="E88" s="41">
        <v>1.6</v>
      </c>
      <c r="F88" s="38" t="s">
        <v>100</v>
      </c>
    </row>
    <row r="89" spans="1:6" ht="38.25" x14ac:dyDescent="0.25">
      <c r="A89" s="41">
        <f t="shared" si="1"/>
        <v>4</v>
      </c>
      <c r="B89" s="38" t="s">
        <v>101</v>
      </c>
      <c r="C89" s="38" t="s">
        <v>96</v>
      </c>
      <c r="D89" s="38" t="s">
        <v>102</v>
      </c>
      <c r="E89" s="41">
        <v>0.03</v>
      </c>
      <c r="F89" s="38" t="s">
        <v>97</v>
      </c>
    </row>
    <row r="90" spans="1:6" ht="25.5" x14ac:dyDescent="0.25">
      <c r="A90" s="41">
        <f t="shared" si="1"/>
        <v>5</v>
      </c>
      <c r="B90" s="38" t="s">
        <v>103</v>
      </c>
      <c r="C90" s="38" t="s">
        <v>96</v>
      </c>
      <c r="D90" s="38" t="s">
        <v>27</v>
      </c>
      <c r="E90" s="41">
        <v>2.1999999999999999E-2</v>
      </c>
      <c r="F90" s="38" t="s">
        <v>97</v>
      </c>
    </row>
    <row r="91" spans="1:6" ht="25.5" x14ac:dyDescent="0.25">
      <c r="A91" s="41">
        <f t="shared" si="1"/>
        <v>6</v>
      </c>
      <c r="B91" s="38" t="s">
        <v>104</v>
      </c>
      <c r="C91" s="38" t="s">
        <v>96</v>
      </c>
      <c r="D91" s="38" t="s">
        <v>27</v>
      </c>
      <c r="E91" s="41">
        <v>9.19</v>
      </c>
      <c r="F91" s="38" t="s">
        <v>398</v>
      </c>
    </row>
    <row r="92" spans="1:6" ht="25.5" x14ac:dyDescent="0.25">
      <c r="A92" s="41">
        <f t="shared" si="1"/>
        <v>7</v>
      </c>
      <c r="B92" s="38" t="s">
        <v>105</v>
      </c>
      <c r="C92" s="38" t="s">
        <v>96</v>
      </c>
      <c r="D92" s="38" t="s">
        <v>19</v>
      </c>
      <c r="E92" s="41">
        <v>8.5000000000000006E-3</v>
      </c>
      <c r="F92" s="38" t="s">
        <v>97</v>
      </c>
    </row>
    <row r="93" spans="1:6" ht="25.5" x14ac:dyDescent="0.25">
      <c r="A93" s="41">
        <f t="shared" si="1"/>
        <v>8</v>
      </c>
      <c r="B93" s="38" t="s">
        <v>106</v>
      </c>
      <c r="C93" s="38" t="s">
        <v>96</v>
      </c>
      <c r="D93" s="38" t="s">
        <v>73</v>
      </c>
      <c r="E93" s="41">
        <v>0.05</v>
      </c>
      <c r="F93" s="38" t="s">
        <v>97</v>
      </c>
    </row>
    <row r="94" spans="1:6" ht="25.5" x14ac:dyDescent="0.25">
      <c r="A94" s="41">
        <f t="shared" si="1"/>
        <v>9</v>
      </c>
      <c r="B94" s="38" t="s">
        <v>107</v>
      </c>
      <c r="C94" s="38" t="s">
        <v>96</v>
      </c>
      <c r="D94" s="38" t="s">
        <v>73</v>
      </c>
      <c r="E94" s="41">
        <v>0.3</v>
      </c>
      <c r="F94" s="38" t="s">
        <v>97</v>
      </c>
    </row>
    <row r="95" spans="1:6" ht="25.5" x14ac:dyDescent="0.25">
      <c r="A95" s="41">
        <f t="shared" si="1"/>
        <v>10</v>
      </c>
      <c r="B95" s="38" t="s">
        <v>108</v>
      </c>
      <c r="C95" s="38" t="s">
        <v>96</v>
      </c>
      <c r="D95" s="38" t="s">
        <v>14</v>
      </c>
      <c r="E95" s="41">
        <v>10.9</v>
      </c>
      <c r="F95" s="38" t="s">
        <v>109</v>
      </c>
    </row>
    <row r="96" spans="1:6" ht="25.5" x14ac:dyDescent="0.25">
      <c r="A96" s="41">
        <f t="shared" si="1"/>
        <v>11</v>
      </c>
      <c r="B96" s="38" t="s">
        <v>110</v>
      </c>
      <c r="C96" s="38" t="s">
        <v>96</v>
      </c>
      <c r="D96" s="38" t="s">
        <v>14</v>
      </c>
      <c r="E96" s="41">
        <v>3.6</v>
      </c>
      <c r="F96" s="38" t="s">
        <v>109</v>
      </c>
    </row>
    <row r="97" spans="1:6" ht="25.5" x14ac:dyDescent="0.25">
      <c r="A97" s="53">
        <f t="shared" si="1"/>
        <v>12</v>
      </c>
      <c r="B97" s="38" t="s">
        <v>111</v>
      </c>
      <c r="C97" s="38" t="s">
        <v>96</v>
      </c>
      <c r="D97" s="38" t="s">
        <v>8</v>
      </c>
      <c r="E97" s="41">
        <v>2E-3</v>
      </c>
      <c r="F97" s="38" t="s">
        <v>97</v>
      </c>
    </row>
    <row r="98" spans="1:6" x14ac:dyDescent="0.25">
      <c r="A98" s="41">
        <f t="shared" si="1"/>
        <v>13</v>
      </c>
      <c r="B98" s="38" t="s">
        <v>112</v>
      </c>
      <c r="C98" s="38" t="s">
        <v>96</v>
      </c>
      <c r="D98" s="38" t="s">
        <v>20</v>
      </c>
      <c r="E98" s="41">
        <v>2.1999999999999999E-2</v>
      </c>
      <c r="F98" s="38" t="s">
        <v>97</v>
      </c>
    </row>
    <row r="99" spans="1:6" ht="25.5" x14ac:dyDescent="0.25">
      <c r="A99" s="41">
        <f t="shared" si="1"/>
        <v>14</v>
      </c>
      <c r="B99" s="38" t="s">
        <v>113</v>
      </c>
      <c r="C99" s="38" t="s">
        <v>96</v>
      </c>
      <c r="D99" s="38" t="s">
        <v>20</v>
      </c>
      <c r="E99" s="41">
        <v>66</v>
      </c>
      <c r="F99" s="38" t="s">
        <v>114</v>
      </c>
    </row>
    <row r="100" spans="1:6" ht="25.5" x14ac:dyDescent="0.25">
      <c r="A100" s="41">
        <f t="shared" si="1"/>
        <v>15</v>
      </c>
      <c r="B100" s="38" t="s">
        <v>115</v>
      </c>
      <c r="C100" s="38" t="s">
        <v>96</v>
      </c>
      <c r="D100" s="38" t="s">
        <v>34</v>
      </c>
      <c r="E100" s="41">
        <v>6.5000000000000002E-2</v>
      </c>
      <c r="F100" s="38" t="s">
        <v>97</v>
      </c>
    </row>
    <row r="101" spans="1:6" x14ac:dyDescent="0.25">
      <c r="A101" s="41">
        <f t="shared" si="1"/>
        <v>16</v>
      </c>
      <c r="B101" s="38" t="s">
        <v>116</v>
      </c>
      <c r="C101" s="38" t="s">
        <v>96</v>
      </c>
      <c r="D101" s="38" t="s">
        <v>15</v>
      </c>
      <c r="E101" s="41">
        <v>11.88</v>
      </c>
      <c r="F101" s="38" t="s">
        <v>114</v>
      </c>
    </row>
    <row r="102" spans="1:6" ht="25.5" x14ac:dyDescent="0.25">
      <c r="A102" s="41">
        <f t="shared" si="1"/>
        <v>17</v>
      </c>
      <c r="B102" s="38" t="s">
        <v>117</v>
      </c>
      <c r="C102" s="38" t="s">
        <v>96</v>
      </c>
      <c r="D102" s="38" t="s">
        <v>48</v>
      </c>
      <c r="E102" s="41">
        <v>2.1999999999999999E-2</v>
      </c>
      <c r="F102" s="38" t="s">
        <v>97</v>
      </c>
    </row>
    <row r="103" spans="1:6" ht="25.5" x14ac:dyDescent="0.25">
      <c r="A103" s="41">
        <f t="shared" si="1"/>
        <v>18</v>
      </c>
      <c r="B103" s="38" t="s">
        <v>118</v>
      </c>
      <c r="C103" s="38" t="s">
        <v>96</v>
      </c>
      <c r="D103" s="38" t="s">
        <v>48</v>
      </c>
      <c r="E103" s="41">
        <v>0.03</v>
      </c>
      <c r="F103" s="38" t="s">
        <v>97</v>
      </c>
    </row>
    <row r="104" spans="1:6" ht="25.5" x14ac:dyDescent="0.25">
      <c r="A104" s="41">
        <f t="shared" si="1"/>
        <v>19</v>
      </c>
      <c r="B104" s="38" t="s">
        <v>119</v>
      </c>
      <c r="C104" s="38" t="s">
        <v>96</v>
      </c>
      <c r="D104" s="38" t="s">
        <v>48</v>
      </c>
      <c r="E104" s="41">
        <v>2.1999999999999999E-2</v>
      </c>
      <c r="F104" s="38" t="s">
        <v>97</v>
      </c>
    </row>
    <row r="105" spans="1:6" ht="25.5" x14ac:dyDescent="0.25">
      <c r="A105" s="41">
        <f t="shared" si="1"/>
        <v>20</v>
      </c>
      <c r="B105" s="38" t="s">
        <v>120</v>
      </c>
      <c r="C105" s="38" t="s">
        <v>96</v>
      </c>
      <c r="D105" s="38" t="s">
        <v>48</v>
      </c>
      <c r="E105" s="41">
        <v>17</v>
      </c>
      <c r="F105" s="38" t="s">
        <v>109</v>
      </c>
    </row>
    <row r="106" spans="1:6" ht="25.5" x14ac:dyDescent="0.25">
      <c r="A106" s="41">
        <f t="shared" si="1"/>
        <v>21</v>
      </c>
      <c r="B106" s="38" t="s">
        <v>121</v>
      </c>
      <c r="C106" s="38" t="s">
        <v>96</v>
      </c>
      <c r="D106" s="38" t="s">
        <v>48</v>
      </c>
      <c r="E106" s="41">
        <v>68</v>
      </c>
      <c r="F106" s="38" t="s">
        <v>109</v>
      </c>
    </row>
    <row r="107" spans="1:6" x14ac:dyDescent="0.25">
      <c r="A107" s="41">
        <f t="shared" si="1"/>
        <v>22</v>
      </c>
      <c r="B107" s="38" t="s">
        <v>122</v>
      </c>
      <c r="C107" s="38" t="s">
        <v>96</v>
      </c>
      <c r="D107" s="38" t="s">
        <v>29</v>
      </c>
      <c r="E107" s="41">
        <v>60</v>
      </c>
      <c r="F107" s="38" t="s">
        <v>114</v>
      </c>
    </row>
    <row r="108" spans="1:6" ht="25.5" x14ac:dyDescent="0.25">
      <c r="A108" s="41">
        <f t="shared" si="1"/>
        <v>23</v>
      </c>
      <c r="B108" s="38" t="s">
        <v>123</v>
      </c>
      <c r="C108" s="38" t="s">
        <v>96</v>
      </c>
      <c r="D108" s="38" t="s">
        <v>9</v>
      </c>
      <c r="E108" s="41">
        <v>0.3</v>
      </c>
      <c r="F108" s="38" t="s">
        <v>109</v>
      </c>
    </row>
    <row r="109" spans="1:6" ht="25.5" x14ac:dyDescent="0.25">
      <c r="A109" s="41">
        <f t="shared" si="1"/>
        <v>24</v>
      </c>
      <c r="B109" s="38" t="s">
        <v>124</v>
      </c>
      <c r="C109" s="38" t="s">
        <v>96</v>
      </c>
      <c r="D109" s="38" t="s">
        <v>24</v>
      </c>
      <c r="E109" s="41">
        <v>6.0000000000000001E-3</v>
      </c>
      <c r="F109" s="38" t="s">
        <v>97</v>
      </c>
    </row>
    <row r="110" spans="1:6" x14ac:dyDescent="0.25">
      <c r="A110" s="41">
        <f t="shared" si="1"/>
        <v>25</v>
      </c>
      <c r="B110" s="38" t="s">
        <v>125</v>
      </c>
      <c r="C110" s="38" t="s">
        <v>96</v>
      </c>
      <c r="D110" s="38" t="s">
        <v>24</v>
      </c>
      <c r="E110" s="41">
        <v>24</v>
      </c>
      <c r="F110" s="38" t="s">
        <v>114</v>
      </c>
    </row>
    <row r="111" spans="1:6" ht="25.5" x14ac:dyDescent="0.25">
      <c r="A111" s="41">
        <f t="shared" si="1"/>
        <v>26</v>
      </c>
      <c r="B111" s="38" t="s">
        <v>126</v>
      </c>
      <c r="C111" s="38" t="s">
        <v>127</v>
      </c>
      <c r="D111" s="38" t="s">
        <v>128</v>
      </c>
      <c r="E111" s="41">
        <v>6.9999999999999999E-4</v>
      </c>
      <c r="F111" s="38" t="s">
        <v>129</v>
      </c>
    </row>
    <row r="112" spans="1:6" ht="25.5" x14ac:dyDescent="0.25">
      <c r="A112" s="41">
        <f t="shared" si="1"/>
        <v>27</v>
      </c>
      <c r="B112" s="38" t="s">
        <v>130</v>
      </c>
      <c r="C112" s="38" t="s">
        <v>127</v>
      </c>
      <c r="D112" s="38" t="s">
        <v>48</v>
      </c>
      <c r="E112" s="41">
        <v>2.99E-4</v>
      </c>
      <c r="F112" s="38" t="s">
        <v>131</v>
      </c>
    </row>
    <row r="113" spans="1:6" ht="25.5" x14ac:dyDescent="0.25">
      <c r="A113" s="41">
        <f t="shared" si="1"/>
        <v>28</v>
      </c>
      <c r="B113" s="45" t="s">
        <v>132</v>
      </c>
      <c r="C113" s="38" t="s">
        <v>127</v>
      </c>
      <c r="D113" s="38" t="s">
        <v>48</v>
      </c>
      <c r="E113" s="41">
        <v>5.2499999999999997E-4</v>
      </c>
      <c r="F113" s="38" t="s">
        <v>131</v>
      </c>
    </row>
    <row r="114" spans="1:6" x14ac:dyDescent="0.25">
      <c r="A114" s="41">
        <f t="shared" si="1"/>
        <v>29</v>
      </c>
      <c r="B114" s="38" t="s">
        <v>133</v>
      </c>
      <c r="C114" s="38" t="s">
        <v>127</v>
      </c>
      <c r="D114" s="38" t="s">
        <v>48</v>
      </c>
      <c r="E114" s="41">
        <v>160</v>
      </c>
      <c r="F114" s="38" t="s">
        <v>131</v>
      </c>
    </row>
    <row r="115" spans="1:6" x14ac:dyDescent="0.25">
      <c r="A115" s="66" t="s">
        <v>134</v>
      </c>
      <c r="B115" s="67"/>
      <c r="C115" s="67"/>
      <c r="D115" s="67"/>
      <c r="E115" s="67"/>
      <c r="F115" s="68"/>
    </row>
    <row r="116" spans="1:6" x14ac:dyDescent="0.25">
      <c r="A116" s="34"/>
      <c r="B116" s="40" t="s">
        <v>174</v>
      </c>
      <c r="C116" s="34"/>
      <c r="D116" s="34"/>
      <c r="E116" s="34">
        <f>SUM(E117:E228)</f>
        <v>1568.6976499999992</v>
      </c>
      <c r="F116" s="34"/>
    </row>
    <row r="117" spans="1:6" ht="38.25" x14ac:dyDescent="0.25">
      <c r="A117" s="41">
        <v>1</v>
      </c>
      <c r="B117" s="38" t="s">
        <v>135</v>
      </c>
      <c r="C117" s="44" t="s">
        <v>96</v>
      </c>
      <c r="D117" s="38" t="s">
        <v>38</v>
      </c>
      <c r="E117" s="41">
        <v>12</v>
      </c>
      <c r="F117" s="38" t="s">
        <v>267</v>
      </c>
    </row>
    <row r="118" spans="1:6" ht="38.25" x14ac:dyDescent="0.25">
      <c r="A118" s="41">
        <f>A117+1</f>
        <v>2</v>
      </c>
      <c r="B118" s="38" t="s">
        <v>136</v>
      </c>
      <c r="C118" s="44" t="s">
        <v>96</v>
      </c>
      <c r="D118" s="38" t="s">
        <v>38</v>
      </c>
      <c r="E118" s="41">
        <v>9</v>
      </c>
      <c r="F118" s="38" t="s">
        <v>268</v>
      </c>
    </row>
    <row r="119" spans="1:6" ht="38.25" x14ac:dyDescent="0.25">
      <c r="A119" s="41">
        <f t="shared" ref="A119:A192" si="2">A118+1</f>
        <v>3</v>
      </c>
      <c r="B119" s="38" t="s">
        <v>137</v>
      </c>
      <c r="C119" s="44" t="s">
        <v>96</v>
      </c>
      <c r="D119" s="38" t="s">
        <v>38</v>
      </c>
      <c r="E119" s="41">
        <v>5.5</v>
      </c>
      <c r="F119" s="38" t="s">
        <v>269</v>
      </c>
    </row>
    <row r="120" spans="1:6" ht="38.25" x14ac:dyDescent="0.25">
      <c r="A120" s="41">
        <f t="shared" si="2"/>
        <v>4</v>
      </c>
      <c r="B120" s="38" t="s">
        <v>138</v>
      </c>
      <c r="C120" s="44" t="s">
        <v>96</v>
      </c>
      <c r="D120" s="38" t="s">
        <v>38</v>
      </c>
      <c r="E120" s="41">
        <v>6.5</v>
      </c>
      <c r="F120" s="38" t="s">
        <v>270</v>
      </c>
    </row>
    <row r="121" spans="1:6" ht="38.25" x14ac:dyDescent="0.25">
      <c r="A121" s="41">
        <f t="shared" si="2"/>
        <v>5</v>
      </c>
      <c r="B121" s="38" t="s">
        <v>139</v>
      </c>
      <c r="C121" s="44" t="s">
        <v>96</v>
      </c>
      <c r="D121" s="38" t="s">
        <v>38</v>
      </c>
      <c r="E121" s="41">
        <v>4.5</v>
      </c>
      <c r="F121" s="38" t="s">
        <v>271</v>
      </c>
    </row>
    <row r="122" spans="1:6" ht="38.25" x14ac:dyDescent="0.25">
      <c r="A122" s="41">
        <f t="shared" si="2"/>
        <v>6</v>
      </c>
      <c r="B122" s="38" t="s">
        <v>166</v>
      </c>
      <c r="C122" s="38" t="s">
        <v>64</v>
      </c>
      <c r="D122" s="38" t="s">
        <v>38</v>
      </c>
      <c r="E122" s="41">
        <v>0.06</v>
      </c>
      <c r="F122" s="38" t="s">
        <v>272</v>
      </c>
    </row>
    <row r="123" spans="1:6" ht="38.25" x14ac:dyDescent="0.25">
      <c r="A123" s="41">
        <f t="shared" si="2"/>
        <v>7</v>
      </c>
      <c r="B123" s="38" t="s">
        <v>167</v>
      </c>
      <c r="C123" s="38" t="s">
        <v>64</v>
      </c>
      <c r="D123" s="38" t="s">
        <v>38</v>
      </c>
      <c r="E123" s="43">
        <v>8.9999999999999998E-4</v>
      </c>
      <c r="F123" s="38" t="s">
        <v>273</v>
      </c>
    </row>
    <row r="124" spans="1:6" ht="38.25" x14ac:dyDescent="0.25">
      <c r="A124" s="41">
        <f t="shared" si="2"/>
        <v>8</v>
      </c>
      <c r="B124" s="43" t="s">
        <v>140</v>
      </c>
      <c r="C124" s="42" t="s">
        <v>96</v>
      </c>
      <c r="D124" s="42" t="s">
        <v>56</v>
      </c>
      <c r="E124" s="43">
        <v>5.82</v>
      </c>
      <c r="F124" s="38" t="s">
        <v>274</v>
      </c>
    </row>
    <row r="125" spans="1:6" ht="38.25" x14ac:dyDescent="0.25">
      <c r="A125" s="41">
        <f t="shared" si="2"/>
        <v>9</v>
      </c>
      <c r="B125" s="42" t="s">
        <v>141</v>
      </c>
      <c r="C125" s="42" t="s">
        <v>96</v>
      </c>
      <c r="D125" s="42" t="s">
        <v>56</v>
      </c>
      <c r="E125" s="43">
        <v>6.87</v>
      </c>
      <c r="F125" s="38" t="s">
        <v>275</v>
      </c>
    </row>
    <row r="126" spans="1:6" ht="38.25" x14ac:dyDescent="0.25">
      <c r="A126" s="41">
        <f t="shared" si="2"/>
        <v>10</v>
      </c>
      <c r="B126" s="42" t="s">
        <v>142</v>
      </c>
      <c r="C126" s="42" t="s">
        <v>96</v>
      </c>
      <c r="D126" s="42" t="s">
        <v>56</v>
      </c>
      <c r="E126" s="43">
        <v>7.7119999999999997</v>
      </c>
      <c r="F126" s="38" t="s">
        <v>275</v>
      </c>
    </row>
    <row r="127" spans="1:6" x14ac:dyDescent="0.25">
      <c r="A127" s="41">
        <f t="shared" si="2"/>
        <v>11</v>
      </c>
      <c r="B127" s="46" t="s">
        <v>177</v>
      </c>
      <c r="C127" s="46" t="s">
        <v>64</v>
      </c>
      <c r="D127" s="46" t="s">
        <v>56</v>
      </c>
      <c r="E127" s="47">
        <v>0.01</v>
      </c>
      <c r="F127" s="20" t="s">
        <v>178</v>
      </c>
    </row>
    <row r="128" spans="1:6" x14ac:dyDescent="0.25">
      <c r="A128" s="41">
        <f t="shared" si="2"/>
        <v>12</v>
      </c>
      <c r="B128" s="46" t="s">
        <v>208</v>
      </c>
      <c r="C128" s="46" t="s">
        <v>127</v>
      </c>
      <c r="D128" s="46" t="s">
        <v>56</v>
      </c>
      <c r="E128" s="47">
        <v>8.4999999999999995E-4</v>
      </c>
      <c r="F128" s="20" t="s">
        <v>209</v>
      </c>
    </row>
    <row r="129" spans="1:6" ht="25.5" x14ac:dyDescent="0.25">
      <c r="A129" s="41">
        <f t="shared" si="2"/>
        <v>13</v>
      </c>
      <c r="B129" s="38" t="s">
        <v>143</v>
      </c>
      <c r="C129" s="38" t="s">
        <v>96</v>
      </c>
      <c r="D129" s="38" t="s">
        <v>102</v>
      </c>
      <c r="E129" s="41">
        <v>0.01</v>
      </c>
      <c r="F129" s="38" t="s">
        <v>276</v>
      </c>
    </row>
    <row r="130" spans="1:6" ht="25.5" x14ac:dyDescent="0.25">
      <c r="A130" s="41">
        <f t="shared" si="2"/>
        <v>14</v>
      </c>
      <c r="B130" s="38" t="s">
        <v>144</v>
      </c>
      <c r="C130" s="38" t="s">
        <v>96</v>
      </c>
      <c r="D130" s="38" t="s">
        <v>102</v>
      </c>
      <c r="E130" s="41">
        <v>7.0000000000000001E-3</v>
      </c>
      <c r="F130" s="38" t="s">
        <v>276</v>
      </c>
    </row>
    <row r="131" spans="1:6" ht="25.5" x14ac:dyDescent="0.25">
      <c r="A131" s="41">
        <f t="shared" si="2"/>
        <v>15</v>
      </c>
      <c r="B131" s="38" t="s">
        <v>145</v>
      </c>
      <c r="C131" s="38" t="s">
        <v>96</v>
      </c>
      <c r="D131" s="38" t="s">
        <v>102</v>
      </c>
      <c r="E131" s="41">
        <v>7.0000000000000001E-3</v>
      </c>
      <c r="F131" s="38" t="s">
        <v>276</v>
      </c>
    </row>
    <row r="132" spans="1:6" ht="25.5" x14ac:dyDescent="0.25">
      <c r="A132" s="41">
        <f t="shared" si="2"/>
        <v>16</v>
      </c>
      <c r="B132" s="38" t="s">
        <v>146</v>
      </c>
      <c r="C132" s="38" t="s">
        <v>96</v>
      </c>
      <c r="D132" s="38" t="s">
        <v>102</v>
      </c>
      <c r="E132" s="41">
        <v>3.5000000000000001E-3</v>
      </c>
      <c r="F132" s="38" t="s">
        <v>276</v>
      </c>
    </row>
    <row r="133" spans="1:6" x14ac:dyDescent="0.25">
      <c r="A133" s="41">
        <f t="shared" si="2"/>
        <v>17</v>
      </c>
      <c r="B133" s="38" t="s">
        <v>195</v>
      </c>
      <c r="C133" s="38" t="s">
        <v>127</v>
      </c>
      <c r="D133" s="38" t="s">
        <v>175</v>
      </c>
      <c r="E133" s="41">
        <v>11.07</v>
      </c>
      <c r="F133" s="38" t="s">
        <v>196</v>
      </c>
    </row>
    <row r="134" spans="1:6" ht="25.5" x14ac:dyDescent="0.25">
      <c r="A134" s="41">
        <f t="shared" si="2"/>
        <v>18</v>
      </c>
      <c r="B134" s="38" t="s">
        <v>197</v>
      </c>
      <c r="C134" s="38" t="s">
        <v>64</v>
      </c>
      <c r="D134" s="38" t="s">
        <v>175</v>
      </c>
      <c r="E134" s="41">
        <v>0.39439999999999997</v>
      </c>
      <c r="F134" s="38" t="s">
        <v>198</v>
      </c>
    </row>
    <row r="135" spans="1:6" x14ac:dyDescent="0.25">
      <c r="A135" s="41">
        <f t="shared" si="2"/>
        <v>19</v>
      </c>
      <c r="B135" s="38" t="s">
        <v>240</v>
      </c>
      <c r="C135" s="38" t="s">
        <v>96</v>
      </c>
      <c r="D135" s="38" t="s">
        <v>102</v>
      </c>
      <c r="E135" s="41">
        <v>1.6E-2</v>
      </c>
      <c r="F135" s="38" t="s">
        <v>244</v>
      </c>
    </row>
    <row r="136" spans="1:6" x14ac:dyDescent="0.25">
      <c r="A136" s="41">
        <f t="shared" si="2"/>
        <v>20</v>
      </c>
      <c r="B136" s="38" t="s">
        <v>241</v>
      </c>
      <c r="C136" s="38" t="s">
        <v>96</v>
      </c>
      <c r="D136" s="38" t="s">
        <v>102</v>
      </c>
      <c r="E136" s="41">
        <v>8.0000000000000002E-3</v>
      </c>
      <c r="F136" s="38" t="s">
        <v>244</v>
      </c>
    </row>
    <row r="137" spans="1:6" x14ac:dyDescent="0.25">
      <c r="A137" s="41">
        <f t="shared" si="2"/>
        <v>21</v>
      </c>
      <c r="B137" s="38" t="s">
        <v>242</v>
      </c>
      <c r="C137" s="38" t="s">
        <v>96</v>
      </c>
      <c r="D137" s="38" t="s">
        <v>175</v>
      </c>
      <c r="E137" s="41">
        <v>6.4999999999999997E-3</v>
      </c>
      <c r="F137" s="38" t="s">
        <v>244</v>
      </c>
    </row>
    <row r="138" spans="1:6" x14ac:dyDescent="0.25">
      <c r="A138" s="41">
        <f t="shared" si="2"/>
        <v>22</v>
      </c>
      <c r="B138" s="38" t="s">
        <v>243</v>
      </c>
      <c r="C138" s="38" t="s">
        <v>96</v>
      </c>
      <c r="D138" s="38" t="s">
        <v>175</v>
      </c>
      <c r="E138" s="41">
        <v>1.4999999999999999E-2</v>
      </c>
      <c r="F138" s="38" t="s">
        <v>244</v>
      </c>
    </row>
    <row r="139" spans="1:6" x14ac:dyDescent="0.25">
      <c r="A139" s="41">
        <f t="shared" si="2"/>
        <v>23</v>
      </c>
      <c r="B139" s="38" t="s">
        <v>200</v>
      </c>
      <c r="C139" s="38" t="s">
        <v>96</v>
      </c>
      <c r="D139" s="38" t="s">
        <v>27</v>
      </c>
      <c r="E139" s="41">
        <v>0.1787</v>
      </c>
      <c r="F139" s="38" t="s">
        <v>201</v>
      </c>
    </row>
    <row r="140" spans="1:6" ht="38.25" x14ac:dyDescent="0.25">
      <c r="A140" s="41">
        <f t="shared" si="2"/>
        <v>24</v>
      </c>
      <c r="B140" s="38" t="s">
        <v>390</v>
      </c>
      <c r="C140" s="38" t="s">
        <v>96</v>
      </c>
      <c r="D140" s="38" t="s">
        <v>16</v>
      </c>
      <c r="E140" s="41">
        <v>0.1011</v>
      </c>
      <c r="F140" s="38" t="s">
        <v>284</v>
      </c>
    </row>
    <row r="141" spans="1:6" x14ac:dyDescent="0.25">
      <c r="A141" s="41">
        <f t="shared" si="2"/>
        <v>25</v>
      </c>
      <c r="B141" s="39" t="s">
        <v>248</v>
      </c>
      <c r="C141" s="39" t="s">
        <v>96</v>
      </c>
      <c r="D141" s="39" t="s">
        <v>16</v>
      </c>
      <c r="E141" s="43">
        <v>7.0000000000000007E-2</v>
      </c>
      <c r="F141" s="38" t="s">
        <v>249</v>
      </c>
    </row>
    <row r="142" spans="1:6" x14ac:dyDescent="0.25">
      <c r="A142" s="41">
        <f t="shared" si="2"/>
        <v>26</v>
      </c>
      <c r="B142" s="39" t="s">
        <v>282</v>
      </c>
      <c r="C142" s="39" t="s">
        <v>127</v>
      </c>
      <c r="D142" s="39" t="s">
        <v>16</v>
      </c>
      <c r="E142" s="43">
        <v>4.0000000000000002E-4</v>
      </c>
      <c r="F142" s="38" t="s">
        <v>283</v>
      </c>
    </row>
    <row r="143" spans="1:6" x14ac:dyDescent="0.25">
      <c r="A143" s="41">
        <f t="shared" si="2"/>
        <v>27</v>
      </c>
      <c r="B143" s="39" t="s">
        <v>285</v>
      </c>
      <c r="C143" s="39" t="s">
        <v>127</v>
      </c>
      <c r="D143" s="39" t="s">
        <v>16</v>
      </c>
      <c r="E143" s="43">
        <v>2.0000000000000001E-4</v>
      </c>
      <c r="F143" s="38" t="s">
        <v>283</v>
      </c>
    </row>
    <row r="144" spans="1:6" x14ac:dyDescent="0.25">
      <c r="A144" s="41">
        <f t="shared" si="2"/>
        <v>28</v>
      </c>
      <c r="B144" s="39" t="s">
        <v>286</v>
      </c>
      <c r="C144" s="39" t="s">
        <v>96</v>
      </c>
      <c r="D144" s="39" t="s">
        <v>16</v>
      </c>
      <c r="E144" s="43">
        <v>0.18690000000000001</v>
      </c>
      <c r="F144" s="38" t="s">
        <v>283</v>
      </c>
    </row>
    <row r="145" spans="1:6" ht="25.5" x14ac:dyDescent="0.25">
      <c r="A145" s="41">
        <f t="shared" si="2"/>
        <v>29</v>
      </c>
      <c r="B145" s="39" t="s">
        <v>287</v>
      </c>
      <c r="C145" s="39" t="s">
        <v>96</v>
      </c>
      <c r="D145" s="39" t="s">
        <v>16</v>
      </c>
      <c r="E145" s="43">
        <v>4.5747999999999998</v>
      </c>
      <c r="F145" s="38" t="s">
        <v>283</v>
      </c>
    </row>
    <row r="146" spans="1:6" x14ac:dyDescent="0.25">
      <c r="A146" s="41">
        <f t="shared" si="2"/>
        <v>30</v>
      </c>
      <c r="B146" s="39" t="s">
        <v>329</v>
      </c>
      <c r="C146" s="39" t="s">
        <v>96</v>
      </c>
      <c r="D146" s="39" t="s">
        <v>19</v>
      </c>
      <c r="E146" s="43">
        <v>0.01</v>
      </c>
      <c r="F146" s="38" t="s">
        <v>330</v>
      </c>
    </row>
    <row r="147" spans="1:6" ht="38.25" x14ac:dyDescent="0.25">
      <c r="A147" s="41">
        <f t="shared" si="2"/>
        <v>31</v>
      </c>
      <c r="B147" s="42" t="s">
        <v>210</v>
      </c>
      <c r="C147" s="43" t="s">
        <v>96</v>
      </c>
      <c r="D147" s="43" t="s">
        <v>73</v>
      </c>
      <c r="E147" s="43">
        <v>5.9729999999999999</v>
      </c>
      <c r="F147" s="38" t="s">
        <v>277</v>
      </c>
    </row>
    <row r="148" spans="1:6" ht="38.25" x14ac:dyDescent="0.25">
      <c r="A148" s="41">
        <f t="shared" si="2"/>
        <v>32</v>
      </c>
      <c r="B148" s="38" t="s">
        <v>211</v>
      </c>
      <c r="C148" s="38" t="s">
        <v>96</v>
      </c>
      <c r="D148" s="38" t="s">
        <v>73</v>
      </c>
      <c r="E148" s="41">
        <v>1.74</v>
      </c>
      <c r="F148" s="38" t="s">
        <v>278</v>
      </c>
    </row>
    <row r="149" spans="1:6" x14ac:dyDescent="0.25">
      <c r="A149" s="41">
        <f t="shared" si="2"/>
        <v>33</v>
      </c>
      <c r="B149" s="38" t="s">
        <v>179</v>
      </c>
      <c r="C149" s="38" t="s">
        <v>96</v>
      </c>
      <c r="D149" s="38" t="s">
        <v>73</v>
      </c>
      <c r="E149" s="41">
        <v>0.35289999999999999</v>
      </c>
      <c r="F149" s="38" t="s">
        <v>180</v>
      </c>
    </row>
    <row r="150" spans="1:6" x14ac:dyDescent="0.25">
      <c r="A150" s="41">
        <f t="shared" si="2"/>
        <v>34</v>
      </c>
      <c r="B150" s="38" t="s">
        <v>245</v>
      </c>
      <c r="C150" s="39" t="s">
        <v>96</v>
      </c>
      <c r="D150" s="39" t="s">
        <v>73</v>
      </c>
      <c r="E150" s="41">
        <v>5.9729999999999999</v>
      </c>
      <c r="F150" s="38" t="s">
        <v>246</v>
      </c>
    </row>
    <row r="151" spans="1:6" ht="25.5" x14ac:dyDescent="0.25">
      <c r="A151" s="41">
        <f t="shared" si="2"/>
        <v>35</v>
      </c>
      <c r="B151" s="44" t="s">
        <v>194</v>
      </c>
      <c r="C151" s="42" t="s">
        <v>96</v>
      </c>
      <c r="D151" s="42" t="s">
        <v>60</v>
      </c>
      <c r="E151" s="41">
        <v>0.2195</v>
      </c>
      <c r="F151" s="38" t="s">
        <v>279</v>
      </c>
    </row>
    <row r="152" spans="1:6" x14ac:dyDescent="0.25">
      <c r="A152" s="41">
        <f t="shared" si="2"/>
        <v>36</v>
      </c>
      <c r="B152" s="38" t="s">
        <v>351</v>
      </c>
      <c r="C152" s="38" t="s">
        <v>96</v>
      </c>
      <c r="D152" s="38" t="s">
        <v>60</v>
      </c>
      <c r="E152" s="41">
        <v>0.4</v>
      </c>
      <c r="F152" s="38" t="s">
        <v>352</v>
      </c>
    </row>
    <row r="153" spans="1:6" x14ac:dyDescent="0.25">
      <c r="A153" s="41">
        <f t="shared" si="2"/>
        <v>37</v>
      </c>
      <c r="B153" s="38" t="s">
        <v>353</v>
      </c>
      <c r="C153" s="38" t="s">
        <v>96</v>
      </c>
      <c r="D153" s="38" t="s">
        <v>60</v>
      </c>
      <c r="E153" s="41">
        <v>3.51</v>
      </c>
      <c r="F153" s="38" t="s">
        <v>352</v>
      </c>
    </row>
    <row r="154" spans="1:6" x14ac:dyDescent="0.25">
      <c r="A154" s="41">
        <f t="shared" si="2"/>
        <v>38</v>
      </c>
      <c r="B154" s="38" t="s">
        <v>354</v>
      </c>
      <c r="C154" s="38" t="s">
        <v>96</v>
      </c>
      <c r="D154" s="38" t="s">
        <v>60</v>
      </c>
      <c r="E154" s="41">
        <v>26.54</v>
      </c>
      <c r="F154" s="38" t="s">
        <v>352</v>
      </c>
    </row>
    <row r="155" spans="1:6" x14ac:dyDescent="0.25">
      <c r="A155" s="41">
        <f t="shared" si="2"/>
        <v>39</v>
      </c>
      <c r="B155" s="38" t="s">
        <v>355</v>
      </c>
      <c r="C155" s="38" t="s">
        <v>96</v>
      </c>
      <c r="D155" s="38" t="s">
        <v>60</v>
      </c>
      <c r="E155" s="41">
        <v>1.79</v>
      </c>
      <c r="F155" s="38" t="s">
        <v>352</v>
      </c>
    </row>
    <row r="156" spans="1:6" x14ac:dyDescent="0.25">
      <c r="A156" s="41">
        <f t="shared" si="2"/>
        <v>40</v>
      </c>
      <c r="B156" s="38" t="s">
        <v>356</v>
      </c>
      <c r="C156" s="38" t="s">
        <v>96</v>
      </c>
      <c r="D156" s="38" t="s">
        <v>60</v>
      </c>
      <c r="E156" s="41">
        <v>7.04</v>
      </c>
      <c r="F156" s="38" t="s">
        <v>352</v>
      </c>
    </row>
    <row r="157" spans="1:6" ht="38.25" x14ac:dyDescent="0.25">
      <c r="A157" s="41">
        <f t="shared" si="2"/>
        <v>41</v>
      </c>
      <c r="B157" s="38" t="s">
        <v>147</v>
      </c>
      <c r="C157" s="38" t="s">
        <v>96</v>
      </c>
      <c r="D157" s="38" t="s">
        <v>14</v>
      </c>
      <c r="E157" s="41">
        <v>7.2400000000000006E-2</v>
      </c>
      <c r="F157" s="38" t="s">
        <v>360</v>
      </c>
    </row>
    <row r="158" spans="1:6" ht="38.25" x14ac:dyDescent="0.25">
      <c r="A158" s="41">
        <f t="shared" si="2"/>
        <v>42</v>
      </c>
      <c r="B158" s="38" t="s">
        <v>148</v>
      </c>
      <c r="C158" s="38" t="s">
        <v>96</v>
      </c>
      <c r="D158" s="38" t="s">
        <v>14</v>
      </c>
      <c r="E158" s="41">
        <v>173.79</v>
      </c>
      <c r="F158" s="38" t="s">
        <v>362</v>
      </c>
    </row>
    <row r="159" spans="1:6" ht="38.25" x14ac:dyDescent="0.25">
      <c r="A159" s="41">
        <f t="shared" si="2"/>
        <v>43</v>
      </c>
      <c r="B159" s="38" t="s">
        <v>149</v>
      </c>
      <c r="C159" s="38" t="s">
        <v>96</v>
      </c>
      <c r="D159" s="38" t="s">
        <v>14</v>
      </c>
      <c r="E159" s="41">
        <v>4.8800000000000003E-2</v>
      </c>
      <c r="F159" s="38" t="s">
        <v>359</v>
      </c>
    </row>
    <row r="160" spans="1:6" ht="51" x14ac:dyDescent="0.25">
      <c r="A160" s="41">
        <f t="shared" si="2"/>
        <v>44</v>
      </c>
      <c r="B160" s="38" t="s">
        <v>150</v>
      </c>
      <c r="C160" s="38" t="s">
        <v>96</v>
      </c>
      <c r="D160" s="38" t="s">
        <v>14</v>
      </c>
      <c r="E160" s="41">
        <v>8.39</v>
      </c>
      <c r="F160" s="38" t="s">
        <v>361</v>
      </c>
    </row>
    <row r="161" spans="1:6" ht="38.25" x14ac:dyDescent="0.25">
      <c r="A161" s="41">
        <f t="shared" si="2"/>
        <v>45</v>
      </c>
      <c r="B161" s="38" t="s">
        <v>151</v>
      </c>
      <c r="C161" s="38" t="s">
        <v>96</v>
      </c>
      <c r="D161" s="38" t="s">
        <v>14</v>
      </c>
      <c r="E161" s="41">
        <v>11.57</v>
      </c>
      <c r="F161" s="38" t="s">
        <v>358</v>
      </c>
    </row>
    <row r="162" spans="1:6" x14ac:dyDescent="0.25">
      <c r="A162" s="41">
        <f t="shared" si="2"/>
        <v>46</v>
      </c>
      <c r="B162" s="38" t="s">
        <v>341</v>
      </c>
      <c r="C162" s="38" t="s">
        <v>96</v>
      </c>
      <c r="D162" s="38" t="s">
        <v>14</v>
      </c>
      <c r="E162" s="48">
        <v>3.25</v>
      </c>
      <c r="F162" s="38" t="s">
        <v>350</v>
      </c>
    </row>
    <row r="163" spans="1:6" x14ac:dyDescent="0.25">
      <c r="A163" s="41">
        <f t="shared" si="2"/>
        <v>47</v>
      </c>
      <c r="B163" s="38" t="s">
        <v>342</v>
      </c>
      <c r="C163" s="38" t="s">
        <v>96</v>
      </c>
      <c r="D163" s="38" t="s">
        <v>14</v>
      </c>
      <c r="E163" s="41">
        <v>9.1899999999999996E-2</v>
      </c>
      <c r="F163" s="38" t="s">
        <v>350</v>
      </c>
    </row>
    <row r="164" spans="1:6" x14ac:dyDescent="0.25">
      <c r="A164" s="41">
        <f t="shared" si="2"/>
        <v>48</v>
      </c>
      <c r="B164" s="38" t="s">
        <v>343</v>
      </c>
      <c r="C164" s="38" t="s">
        <v>96</v>
      </c>
      <c r="D164" s="38" t="s">
        <v>14</v>
      </c>
      <c r="E164" s="41">
        <v>4.0999999999999996</v>
      </c>
      <c r="F164" s="38" t="s">
        <v>350</v>
      </c>
    </row>
    <row r="165" spans="1:6" x14ac:dyDescent="0.25">
      <c r="A165" s="41">
        <f t="shared" si="2"/>
        <v>49</v>
      </c>
      <c r="B165" s="38" t="s">
        <v>344</v>
      </c>
      <c r="C165" s="38" t="s">
        <v>96</v>
      </c>
      <c r="D165" s="38" t="s">
        <v>14</v>
      </c>
      <c r="E165" s="41">
        <v>1.3299999999999999E-2</v>
      </c>
      <c r="F165" s="38" t="s">
        <v>350</v>
      </c>
    </row>
    <row r="166" spans="1:6" x14ac:dyDescent="0.25">
      <c r="A166" s="41">
        <f t="shared" si="2"/>
        <v>50</v>
      </c>
      <c r="B166" s="38" t="s">
        <v>345</v>
      </c>
      <c r="C166" s="38" t="s">
        <v>96</v>
      </c>
      <c r="D166" s="38" t="s">
        <v>14</v>
      </c>
      <c r="E166" s="41">
        <v>2.6700000000000002E-2</v>
      </c>
      <c r="F166" s="38" t="s">
        <v>350</v>
      </c>
    </row>
    <row r="167" spans="1:6" ht="25.5" x14ac:dyDescent="0.25">
      <c r="A167" s="41">
        <f t="shared" si="2"/>
        <v>51</v>
      </c>
      <c r="B167" s="38" t="s">
        <v>346</v>
      </c>
      <c r="C167" s="38" t="s">
        <v>96</v>
      </c>
      <c r="D167" s="38" t="s">
        <v>14</v>
      </c>
      <c r="E167" s="41">
        <v>1.28</v>
      </c>
      <c r="F167" s="38" t="s">
        <v>350</v>
      </c>
    </row>
    <row r="168" spans="1:6" x14ac:dyDescent="0.25">
      <c r="A168" s="41">
        <f t="shared" si="2"/>
        <v>52</v>
      </c>
      <c r="B168" s="38" t="s">
        <v>347</v>
      </c>
      <c r="C168" s="38" t="s">
        <v>96</v>
      </c>
      <c r="D168" s="38" t="s">
        <v>14</v>
      </c>
      <c r="E168" s="41">
        <v>2.76</v>
      </c>
      <c r="F168" s="38" t="s">
        <v>350</v>
      </c>
    </row>
    <row r="169" spans="1:6" x14ac:dyDescent="0.25">
      <c r="A169" s="41">
        <f t="shared" si="2"/>
        <v>53</v>
      </c>
      <c r="B169" s="38" t="s">
        <v>348</v>
      </c>
      <c r="C169" s="38" t="s">
        <v>96</v>
      </c>
      <c r="D169" s="38" t="s">
        <v>14</v>
      </c>
      <c r="E169" s="41">
        <v>1.41</v>
      </c>
      <c r="F169" s="38" t="s">
        <v>350</v>
      </c>
    </row>
    <row r="170" spans="1:6" x14ac:dyDescent="0.25">
      <c r="A170" s="41">
        <f t="shared" si="2"/>
        <v>54</v>
      </c>
      <c r="B170" s="38" t="s">
        <v>349</v>
      </c>
      <c r="C170" s="38" t="s">
        <v>96</v>
      </c>
      <c r="D170" s="38" t="s">
        <v>14</v>
      </c>
      <c r="E170" s="41">
        <v>1.56</v>
      </c>
      <c r="F170" s="38" t="s">
        <v>350</v>
      </c>
    </row>
    <row r="171" spans="1:6" x14ac:dyDescent="0.25">
      <c r="A171" s="53">
        <f t="shared" si="2"/>
        <v>55</v>
      </c>
      <c r="B171" s="54" t="s">
        <v>402</v>
      </c>
      <c r="C171" s="54" t="s">
        <v>96</v>
      </c>
      <c r="D171" s="54" t="s">
        <v>14</v>
      </c>
      <c r="E171" s="53">
        <v>2.01E-2</v>
      </c>
      <c r="F171" s="54" t="s">
        <v>403</v>
      </c>
    </row>
    <row r="172" spans="1:6" ht="38.25" x14ac:dyDescent="0.25">
      <c r="A172" s="53">
        <f t="shared" si="2"/>
        <v>56</v>
      </c>
      <c r="B172" s="38" t="s">
        <v>152</v>
      </c>
      <c r="C172" s="38" t="s">
        <v>96</v>
      </c>
      <c r="D172" s="38" t="s">
        <v>8</v>
      </c>
      <c r="E172" s="41">
        <v>9.49</v>
      </c>
      <c r="F172" s="38" t="s">
        <v>331</v>
      </c>
    </row>
    <row r="173" spans="1:6" ht="38.25" x14ac:dyDescent="0.25">
      <c r="A173" s="41">
        <f t="shared" si="2"/>
        <v>57</v>
      </c>
      <c r="B173" s="38" t="s">
        <v>153</v>
      </c>
      <c r="C173" s="38" t="s">
        <v>96</v>
      </c>
      <c r="D173" s="38" t="s">
        <v>8</v>
      </c>
      <c r="E173" s="41">
        <v>2.8E-3</v>
      </c>
      <c r="F173" s="38" t="s">
        <v>332</v>
      </c>
    </row>
    <row r="174" spans="1:6" ht="38.25" x14ac:dyDescent="0.25">
      <c r="A174" s="41">
        <f t="shared" si="2"/>
        <v>58</v>
      </c>
      <c r="B174" s="38" t="s">
        <v>154</v>
      </c>
      <c r="C174" s="38" t="s">
        <v>96</v>
      </c>
      <c r="D174" s="38" t="s">
        <v>8</v>
      </c>
      <c r="E174" s="41">
        <v>20.48</v>
      </c>
      <c r="F174" s="38" t="s">
        <v>333</v>
      </c>
    </row>
    <row r="175" spans="1:6" ht="25.5" x14ac:dyDescent="0.25">
      <c r="A175" s="41">
        <f t="shared" si="2"/>
        <v>59</v>
      </c>
      <c r="B175" s="44" t="s">
        <v>168</v>
      </c>
      <c r="C175" s="41" t="s">
        <v>64</v>
      </c>
      <c r="D175" s="44" t="s">
        <v>8</v>
      </c>
      <c r="E175" s="41">
        <v>0.1148</v>
      </c>
      <c r="F175" s="38" t="s">
        <v>280</v>
      </c>
    </row>
    <row r="176" spans="1:6" ht="25.5" x14ac:dyDescent="0.25">
      <c r="A176" s="41">
        <f t="shared" si="2"/>
        <v>60</v>
      </c>
      <c r="B176" s="44" t="s">
        <v>169</v>
      </c>
      <c r="C176" s="41" t="s">
        <v>64</v>
      </c>
      <c r="D176" s="44" t="s">
        <v>8</v>
      </c>
      <c r="E176" s="41">
        <v>0.01</v>
      </c>
      <c r="F176" s="38" t="s">
        <v>280</v>
      </c>
    </row>
    <row r="177" spans="1:6" ht="25.5" x14ac:dyDescent="0.25">
      <c r="A177" s="41">
        <f t="shared" si="2"/>
        <v>61</v>
      </c>
      <c r="B177" s="44" t="s">
        <v>170</v>
      </c>
      <c r="C177" s="41" t="s">
        <v>64</v>
      </c>
      <c r="D177" s="44" t="s">
        <v>8</v>
      </c>
      <c r="E177" s="41">
        <v>0.22170000000000001</v>
      </c>
      <c r="F177" s="38" t="s">
        <v>280</v>
      </c>
    </row>
    <row r="178" spans="1:6" ht="38.25" x14ac:dyDescent="0.25">
      <c r="A178" s="41">
        <f t="shared" si="2"/>
        <v>62</v>
      </c>
      <c r="B178" s="42" t="s">
        <v>199</v>
      </c>
      <c r="C178" s="42" t="s">
        <v>96</v>
      </c>
      <c r="D178" s="42" t="s">
        <v>8</v>
      </c>
      <c r="E178" s="43">
        <v>26.236899999999999</v>
      </c>
      <c r="F178" s="38" t="s">
        <v>281</v>
      </c>
    </row>
    <row r="179" spans="1:6" ht="25.5" x14ac:dyDescent="0.25">
      <c r="A179" s="41">
        <f t="shared" si="2"/>
        <v>63</v>
      </c>
      <c r="B179" s="42" t="s">
        <v>370</v>
      </c>
      <c r="C179" s="42" t="s">
        <v>372</v>
      </c>
      <c r="D179" s="42" t="s">
        <v>8</v>
      </c>
      <c r="E179" s="43">
        <v>2E-3</v>
      </c>
      <c r="F179" s="38" t="s">
        <v>373</v>
      </c>
    </row>
    <row r="180" spans="1:6" ht="25.5" x14ac:dyDescent="0.25">
      <c r="A180" s="41">
        <f t="shared" si="2"/>
        <v>64</v>
      </c>
      <c r="B180" s="42" t="s">
        <v>371</v>
      </c>
      <c r="C180" s="42" t="s">
        <v>127</v>
      </c>
      <c r="D180" s="42" t="s">
        <v>8</v>
      </c>
      <c r="E180" s="43">
        <v>1.48</v>
      </c>
      <c r="F180" s="38" t="s">
        <v>373</v>
      </c>
    </row>
    <row r="181" spans="1:6" x14ac:dyDescent="0.25">
      <c r="A181" s="41">
        <f t="shared" si="2"/>
        <v>65</v>
      </c>
      <c r="B181" s="38" t="s">
        <v>155</v>
      </c>
      <c r="C181" s="38" t="s">
        <v>96</v>
      </c>
      <c r="D181" s="38" t="s">
        <v>20</v>
      </c>
      <c r="E181" s="41">
        <v>18.100000000000001</v>
      </c>
      <c r="F181" s="38" t="s">
        <v>156</v>
      </c>
    </row>
    <row r="182" spans="1:6" x14ac:dyDescent="0.25">
      <c r="A182" s="41">
        <f t="shared" si="2"/>
        <v>66</v>
      </c>
      <c r="B182" s="38" t="s">
        <v>363</v>
      </c>
      <c r="C182" s="38" t="s">
        <v>96</v>
      </c>
      <c r="D182" s="38" t="s">
        <v>20</v>
      </c>
      <c r="E182" s="41">
        <v>1.19</v>
      </c>
      <c r="F182" s="38" t="s">
        <v>364</v>
      </c>
    </row>
    <row r="183" spans="1:6" x14ac:dyDescent="0.25">
      <c r="A183" s="41">
        <f t="shared" si="2"/>
        <v>67</v>
      </c>
      <c r="B183" s="38" t="s">
        <v>365</v>
      </c>
      <c r="C183" s="38" t="s">
        <v>96</v>
      </c>
      <c r="D183" s="38" t="s">
        <v>20</v>
      </c>
      <c r="E183" s="41">
        <v>6.1</v>
      </c>
      <c r="F183" s="38" t="s">
        <v>364</v>
      </c>
    </row>
    <row r="184" spans="1:6" x14ac:dyDescent="0.25">
      <c r="A184" s="41">
        <f t="shared" si="2"/>
        <v>68</v>
      </c>
      <c r="B184" s="38" t="s">
        <v>366</v>
      </c>
      <c r="C184" s="38" t="s">
        <v>96</v>
      </c>
      <c r="D184" s="38" t="s">
        <v>20</v>
      </c>
      <c r="E184" s="41">
        <v>6.4</v>
      </c>
      <c r="F184" s="38" t="s">
        <v>364</v>
      </c>
    </row>
    <row r="185" spans="1:6" x14ac:dyDescent="0.25">
      <c r="A185" s="41">
        <f t="shared" si="2"/>
        <v>69</v>
      </c>
      <c r="B185" s="38" t="s">
        <v>367</v>
      </c>
      <c r="C185" s="38" t="s">
        <v>96</v>
      </c>
      <c r="D185" s="38" t="s">
        <v>20</v>
      </c>
      <c r="E185" s="41">
        <v>0.94</v>
      </c>
      <c r="F185" s="38" t="s">
        <v>364</v>
      </c>
    </row>
    <row r="186" spans="1:6" x14ac:dyDescent="0.25">
      <c r="A186" s="41">
        <f t="shared" si="2"/>
        <v>70</v>
      </c>
      <c r="B186" s="38" t="s">
        <v>368</v>
      </c>
      <c r="C186" s="38" t="s">
        <v>96</v>
      </c>
      <c r="D186" s="38" t="s">
        <v>20</v>
      </c>
      <c r="E186" s="41">
        <v>3.07</v>
      </c>
      <c r="F186" s="38" t="s">
        <v>364</v>
      </c>
    </row>
    <row r="187" spans="1:6" x14ac:dyDescent="0.25">
      <c r="A187" s="41">
        <f t="shared" si="2"/>
        <v>71</v>
      </c>
      <c r="B187" s="38" t="s">
        <v>369</v>
      </c>
      <c r="C187" s="38" t="s">
        <v>96</v>
      </c>
      <c r="D187" s="38" t="s">
        <v>20</v>
      </c>
      <c r="E187" s="41">
        <v>2.5299999999999998</v>
      </c>
      <c r="F187" s="38" t="s">
        <v>364</v>
      </c>
    </row>
    <row r="188" spans="1:6" ht="25.5" x14ac:dyDescent="0.25">
      <c r="A188" s="41">
        <f t="shared" si="2"/>
        <v>72</v>
      </c>
      <c r="B188" s="38" t="s">
        <v>389</v>
      </c>
      <c r="C188" s="38" t="s">
        <v>96</v>
      </c>
      <c r="D188" s="38" t="s">
        <v>20</v>
      </c>
      <c r="E188" s="41">
        <v>9.9499999999999993</v>
      </c>
      <c r="F188" s="38" t="s">
        <v>391</v>
      </c>
    </row>
    <row r="189" spans="1:6" ht="25.5" x14ac:dyDescent="0.25">
      <c r="A189" s="41">
        <f t="shared" si="2"/>
        <v>73</v>
      </c>
      <c r="B189" s="38" t="s">
        <v>192</v>
      </c>
      <c r="C189" s="38" t="s">
        <v>96</v>
      </c>
      <c r="D189" s="38" t="s">
        <v>34</v>
      </c>
      <c r="E189" s="41">
        <v>2.7313000000000001</v>
      </c>
      <c r="F189" s="38" t="s">
        <v>193</v>
      </c>
    </row>
    <row r="190" spans="1:6" ht="25.5" x14ac:dyDescent="0.25">
      <c r="A190" s="41">
        <f t="shared" si="2"/>
        <v>74</v>
      </c>
      <c r="B190" s="38" t="s">
        <v>157</v>
      </c>
      <c r="C190" s="38" t="s">
        <v>96</v>
      </c>
      <c r="D190" s="38" t="s">
        <v>15</v>
      </c>
      <c r="E190" s="41">
        <v>19.258199999999999</v>
      </c>
      <c r="F190" s="38" t="s">
        <v>392</v>
      </c>
    </row>
    <row r="191" spans="1:6" x14ac:dyDescent="0.25">
      <c r="A191" s="41">
        <f t="shared" si="2"/>
        <v>75</v>
      </c>
      <c r="B191" s="38" t="s">
        <v>250</v>
      </c>
      <c r="C191" s="38" t="s">
        <v>127</v>
      </c>
      <c r="D191" s="38" t="s">
        <v>15</v>
      </c>
      <c r="E191" s="41">
        <v>1.01</v>
      </c>
      <c r="F191" s="38" t="s">
        <v>251</v>
      </c>
    </row>
    <row r="192" spans="1:6" x14ac:dyDescent="0.25">
      <c r="A192" s="41">
        <f t="shared" si="2"/>
        <v>76</v>
      </c>
      <c r="B192" s="38" t="s">
        <v>393</v>
      </c>
      <c r="C192" s="38" t="s">
        <v>96</v>
      </c>
      <c r="D192" s="38" t="s">
        <v>15</v>
      </c>
      <c r="E192" s="41">
        <v>7.8659999999999997</v>
      </c>
      <c r="F192" s="38" t="s">
        <v>394</v>
      </c>
    </row>
    <row r="193" spans="1:6" x14ac:dyDescent="0.25">
      <c r="A193" s="41">
        <f t="shared" ref="A193" si="3">A192+1</f>
        <v>77</v>
      </c>
      <c r="B193" s="38" t="s">
        <v>379</v>
      </c>
      <c r="C193" s="38" t="s">
        <v>96</v>
      </c>
      <c r="D193" s="38" t="s">
        <v>48</v>
      </c>
      <c r="E193" s="41">
        <v>3.74</v>
      </c>
      <c r="F193" s="38" t="s">
        <v>380</v>
      </c>
    </row>
    <row r="194" spans="1:6" x14ac:dyDescent="0.25">
      <c r="A194" s="41">
        <f t="shared" ref="A194:A228" si="4">A193+1</f>
        <v>78</v>
      </c>
      <c r="B194" s="38" t="s">
        <v>158</v>
      </c>
      <c r="C194" s="38" t="s">
        <v>96</v>
      </c>
      <c r="D194" s="38" t="s">
        <v>48</v>
      </c>
      <c r="E194" s="41">
        <v>5.61</v>
      </c>
      <c r="F194" s="38" t="s">
        <v>159</v>
      </c>
    </row>
    <row r="195" spans="1:6" x14ac:dyDescent="0.25">
      <c r="A195" s="41">
        <f t="shared" si="4"/>
        <v>79</v>
      </c>
      <c r="B195" s="38" t="s">
        <v>160</v>
      </c>
      <c r="C195" s="38" t="s">
        <v>96</v>
      </c>
      <c r="D195" s="38" t="s">
        <v>48</v>
      </c>
      <c r="E195" s="41">
        <v>0.04</v>
      </c>
      <c r="F195" s="38" t="s">
        <v>161</v>
      </c>
    </row>
    <row r="196" spans="1:6" ht="38.25" x14ac:dyDescent="0.25">
      <c r="A196" s="41">
        <f t="shared" si="4"/>
        <v>80</v>
      </c>
      <c r="B196" s="38" t="s">
        <v>171</v>
      </c>
      <c r="C196" s="38" t="s">
        <v>127</v>
      </c>
      <c r="D196" s="38" t="s">
        <v>48</v>
      </c>
      <c r="E196" s="41">
        <v>181.04</v>
      </c>
      <c r="F196" s="38" t="s">
        <v>378</v>
      </c>
    </row>
    <row r="197" spans="1:6" ht="38.25" x14ac:dyDescent="0.25">
      <c r="A197" s="41">
        <f t="shared" si="4"/>
        <v>81</v>
      </c>
      <c r="B197" s="38" t="s">
        <v>172</v>
      </c>
      <c r="C197" s="38" t="s">
        <v>127</v>
      </c>
      <c r="D197" s="38" t="s">
        <v>48</v>
      </c>
      <c r="E197" s="41">
        <v>194.68</v>
      </c>
      <c r="F197" s="38" t="s">
        <v>376</v>
      </c>
    </row>
    <row r="198" spans="1:6" ht="38.25" x14ac:dyDescent="0.25">
      <c r="A198" s="41">
        <f t="shared" si="4"/>
        <v>82</v>
      </c>
      <c r="B198" s="38" t="s">
        <v>173</v>
      </c>
      <c r="C198" s="38" t="s">
        <v>127</v>
      </c>
      <c r="D198" s="38" t="s">
        <v>48</v>
      </c>
      <c r="E198" s="41">
        <v>229.9</v>
      </c>
      <c r="F198" s="38" t="s">
        <v>376</v>
      </c>
    </row>
    <row r="199" spans="1:6" ht="38.25" x14ac:dyDescent="0.25">
      <c r="A199" s="41">
        <f t="shared" si="4"/>
        <v>83</v>
      </c>
      <c r="B199" s="38" t="s">
        <v>377</v>
      </c>
      <c r="C199" s="38" t="s">
        <v>127</v>
      </c>
      <c r="D199" s="38" t="s">
        <v>48</v>
      </c>
      <c r="E199" s="41">
        <v>171.29</v>
      </c>
      <c r="F199" s="38" t="s">
        <v>376</v>
      </c>
    </row>
    <row r="200" spans="1:6" x14ac:dyDescent="0.25">
      <c r="A200" s="41">
        <f t="shared" si="4"/>
        <v>84</v>
      </c>
      <c r="B200" s="38" t="s">
        <v>202</v>
      </c>
      <c r="C200" s="38" t="s">
        <v>96</v>
      </c>
      <c r="D200" s="38" t="s">
        <v>48</v>
      </c>
      <c r="E200" s="41">
        <v>0.01</v>
      </c>
      <c r="F200" s="38" t="s">
        <v>203</v>
      </c>
    </row>
    <row r="201" spans="1:6" x14ac:dyDescent="0.25">
      <c r="A201" s="41">
        <f t="shared" si="4"/>
        <v>85</v>
      </c>
      <c r="B201" s="38" t="s">
        <v>381</v>
      </c>
      <c r="C201" s="38" t="s">
        <v>96</v>
      </c>
      <c r="D201" s="38" t="s">
        <v>48</v>
      </c>
      <c r="E201" s="41">
        <v>7.0300000000000001E-2</v>
      </c>
      <c r="F201" s="38" t="s">
        <v>380</v>
      </c>
    </row>
    <row r="202" spans="1:6" x14ac:dyDescent="0.25">
      <c r="A202" s="41">
        <f t="shared" si="4"/>
        <v>86</v>
      </c>
      <c r="B202" s="38" t="s">
        <v>382</v>
      </c>
      <c r="C202" s="38" t="s">
        <v>64</v>
      </c>
      <c r="D202" s="38" t="s">
        <v>48</v>
      </c>
      <c r="E202" s="41">
        <v>0.11</v>
      </c>
      <c r="F202" s="38" t="s">
        <v>380</v>
      </c>
    </row>
    <row r="203" spans="1:6" ht="38.25" x14ac:dyDescent="0.25">
      <c r="A203" s="41">
        <f t="shared" si="4"/>
        <v>87</v>
      </c>
      <c r="B203" s="38" t="s">
        <v>218</v>
      </c>
      <c r="C203" s="38" t="s">
        <v>96</v>
      </c>
      <c r="D203" s="38" t="s">
        <v>48</v>
      </c>
      <c r="E203" s="41">
        <v>1.07</v>
      </c>
      <c r="F203" s="38" t="s">
        <v>219</v>
      </c>
    </row>
    <row r="204" spans="1:6" ht="25.5" x14ac:dyDescent="0.25">
      <c r="A204" s="41">
        <f t="shared" si="4"/>
        <v>88</v>
      </c>
      <c r="B204" s="42" t="s">
        <v>162</v>
      </c>
      <c r="C204" s="42" t="s">
        <v>96</v>
      </c>
      <c r="D204" s="42" t="s">
        <v>29</v>
      </c>
      <c r="E204" s="43">
        <v>103.6</v>
      </c>
      <c r="F204" s="38" t="s">
        <v>288</v>
      </c>
    </row>
    <row r="205" spans="1:6" ht="25.5" x14ac:dyDescent="0.25">
      <c r="A205" s="41">
        <f t="shared" si="4"/>
        <v>89</v>
      </c>
      <c r="B205" s="42" t="s">
        <v>163</v>
      </c>
      <c r="C205" s="43" t="s">
        <v>96</v>
      </c>
      <c r="D205" s="43" t="s">
        <v>29</v>
      </c>
      <c r="E205" s="43">
        <v>7.4999999999999997E-2</v>
      </c>
      <c r="F205" s="38" t="s">
        <v>289</v>
      </c>
    </row>
    <row r="206" spans="1:6" ht="25.5" x14ac:dyDescent="0.25">
      <c r="A206" s="41">
        <f t="shared" si="4"/>
        <v>90</v>
      </c>
      <c r="B206" s="42" t="s">
        <v>164</v>
      </c>
      <c r="C206" s="42" t="s">
        <v>96</v>
      </c>
      <c r="D206" s="42" t="s">
        <v>29</v>
      </c>
      <c r="E206" s="43">
        <v>7.0000000000000007E-2</v>
      </c>
      <c r="F206" s="38" t="s">
        <v>290</v>
      </c>
    </row>
    <row r="207" spans="1:6" x14ac:dyDescent="0.25">
      <c r="A207" s="41">
        <f t="shared" si="4"/>
        <v>91</v>
      </c>
      <c r="B207" s="38" t="s">
        <v>181</v>
      </c>
      <c r="C207" s="38" t="s">
        <v>96</v>
      </c>
      <c r="D207" s="38" t="s">
        <v>29</v>
      </c>
      <c r="E207" s="41">
        <v>5.7766000000000002</v>
      </c>
      <c r="F207" s="38" t="s">
        <v>182</v>
      </c>
    </row>
    <row r="208" spans="1:6" x14ac:dyDescent="0.25">
      <c r="A208" s="41">
        <f t="shared" si="4"/>
        <v>92</v>
      </c>
      <c r="B208" s="38" t="s">
        <v>183</v>
      </c>
      <c r="C208" s="38" t="s">
        <v>96</v>
      </c>
      <c r="D208" s="38" t="s">
        <v>29</v>
      </c>
      <c r="E208" s="41">
        <v>19.6892</v>
      </c>
      <c r="F208" s="38" t="s">
        <v>184</v>
      </c>
    </row>
    <row r="209" spans="1:6" x14ac:dyDescent="0.25">
      <c r="A209" s="41">
        <f t="shared" si="4"/>
        <v>93</v>
      </c>
      <c r="B209" s="38" t="s">
        <v>185</v>
      </c>
      <c r="C209" s="38" t="s">
        <v>96</v>
      </c>
      <c r="D209" s="38" t="s">
        <v>29</v>
      </c>
      <c r="E209" s="41">
        <v>22.23</v>
      </c>
      <c r="F209" s="38" t="s">
        <v>186</v>
      </c>
    </row>
    <row r="210" spans="1:6" x14ac:dyDescent="0.25">
      <c r="A210" s="41">
        <f t="shared" si="4"/>
        <v>94</v>
      </c>
      <c r="B210" s="39" t="s">
        <v>234</v>
      </c>
      <c r="C210" s="39" t="s">
        <v>127</v>
      </c>
      <c r="D210" s="39" t="s">
        <v>29</v>
      </c>
      <c r="E210" s="43">
        <v>1.08</v>
      </c>
      <c r="F210" s="38" t="s">
        <v>247</v>
      </c>
    </row>
    <row r="211" spans="1:6" x14ac:dyDescent="0.25">
      <c r="A211" s="41">
        <f t="shared" si="4"/>
        <v>95</v>
      </c>
      <c r="B211" s="39" t="s">
        <v>235</v>
      </c>
      <c r="C211" s="39" t="s">
        <v>96</v>
      </c>
      <c r="D211" s="39" t="s">
        <v>29</v>
      </c>
      <c r="E211" s="43">
        <v>3.15</v>
      </c>
      <c r="F211" s="38" t="s">
        <v>247</v>
      </c>
    </row>
    <row r="212" spans="1:6" x14ac:dyDescent="0.25">
      <c r="A212" s="41">
        <f t="shared" si="4"/>
        <v>96</v>
      </c>
      <c r="B212" s="39" t="s">
        <v>236</v>
      </c>
      <c r="C212" s="39" t="s">
        <v>96</v>
      </c>
      <c r="D212" s="39" t="s">
        <v>29</v>
      </c>
      <c r="E212" s="43">
        <v>8.57</v>
      </c>
      <c r="F212" s="38" t="s">
        <v>247</v>
      </c>
    </row>
    <row r="213" spans="1:6" x14ac:dyDescent="0.25">
      <c r="A213" s="41">
        <f t="shared" si="4"/>
        <v>97</v>
      </c>
      <c r="B213" s="39" t="s">
        <v>237</v>
      </c>
      <c r="C213" s="39" t="s">
        <v>96</v>
      </c>
      <c r="D213" s="39" t="s">
        <v>29</v>
      </c>
      <c r="E213" s="43">
        <v>14.15</v>
      </c>
      <c r="F213" s="38" t="s">
        <v>247</v>
      </c>
    </row>
    <row r="214" spans="1:6" x14ac:dyDescent="0.25">
      <c r="A214" s="41">
        <f t="shared" si="4"/>
        <v>98</v>
      </c>
      <c r="B214" s="39" t="s">
        <v>238</v>
      </c>
      <c r="C214" s="39" t="s">
        <v>96</v>
      </c>
      <c r="D214" s="39" t="s">
        <v>29</v>
      </c>
      <c r="E214" s="43">
        <v>31.29</v>
      </c>
      <c r="F214" s="38" t="s">
        <v>247</v>
      </c>
    </row>
    <row r="215" spans="1:6" x14ac:dyDescent="0.25">
      <c r="A215" s="41">
        <f t="shared" si="4"/>
        <v>99</v>
      </c>
      <c r="B215" s="39" t="s">
        <v>239</v>
      </c>
      <c r="C215" s="39" t="s">
        <v>64</v>
      </c>
      <c r="D215" s="39" t="s">
        <v>29</v>
      </c>
      <c r="E215" s="43">
        <v>11.1</v>
      </c>
      <c r="F215" s="38" t="s">
        <v>247</v>
      </c>
    </row>
    <row r="216" spans="1:6" ht="38.25" x14ac:dyDescent="0.25">
      <c r="A216" s="41">
        <f t="shared" si="4"/>
        <v>100</v>
      </c>
      <c r="B216" s="42" t="s">
        <v>226</v>
      </c>
      <c r="C216" s="42" t="s">
        <v>96</v>
      </c>
      <c r="D216" s="42" t="s">
        <v>9</v>
      </c>
      <c r="E216" s="43">
        <v>13.77</v>
      </c>
      <c r="F216" s="38" t="s">
        <v>291</v>
      </c>
    </row>
    <row r="217" spans="1:6" ht="38.25" x14ac:dyDescent="0.25">
      <c r="A217" s="41">
        <f t="shared" si="4"/>
        <v>101</v>
      </c>
      <c r="B217" s="42" t="s">
        <v>407</v>
      </c>
      <c r="C217" s="42" t="s">
        <v>96</v>
      </c>
      <c r="D217" s="42" t="s">
        <v>9</v>
      </c>
      <c r="E217" s="43">
        <v>0.87</v>
      </c>
      <c r="F217" s="38" t="s">
        <v>292</v>
      </c>
    </row>
    <row r="218" spans="1:6" x14ac:dyDescent="0.25">
      <c r="A218" s="41">
        <f t="shared" si="4"/>
        <v>102</v>
      </c>
      <c r="B218" s="38" t="s">
        <v>213</v>
      </c>
      <c r="C218" s="38" t="s">
        <v>96</v>
      </c>
      <c r="D218" s="38" t="s">
        <v>9</v>
      </c>
      <c r="E218" s="41">
        <v>2.2599999999999999E-2</v>
      </c>
      <c r="F218" s="38" t="s">
        <v>214</v>
      </c>
    </row>
    <row r="219" spans="1:6" ht="51" x14ac:dyDescent="0.25">
      <c r="A219" s="41">
        <f t="shared" si="4"/>
        <v>103</v>
      </c>
      <c r="B219" s="38" t="s">
        <v>216</v>
      </c>
      <c r="C219" s="38" t="s">
        <v>96</v>
      </c>
      <c r="D219" s="38" t="s">
        <v>9</v>
      </c>
      <c r="E219" s="41">
        <v>1.31</v>
      </c>
      <c r="F219" s="38" t="s">
        <v>217</v>
      </c>
    </row>
    <row r="220" spans="1:6" x14ac:dyDescent="0.25">
      <c r="A220" s="41">
        <f t="shared" si="4"/>
        <v>104</v>
      </c>
      <c r="B220" s="38" t="s">
        <v>220</v>
      </c>
      <c r="C220" s="38" t="s">
        <v>96</v>
      </c>
      <c r="D220" s="38" t="s">
        <v>9</v>
      </c>
      <c r="E220" s="41">
        <v>2.61</v>
      </c>
      <c r="F220" s="38" t="s">
        <v>221</v>
      </c>
    </row>
    <row r="221" spans="1:6" x14ac:dyDescent="0.25">
      <c r="A221" s="41">
        <f t="shared" si="4"/>
        <v>105</v>
      </c>
      <c r="B221" s="38" t="s">
        <v>222</v>
      </c>
      <c r="C221" s="38" t="s">
        <v>96</v>
      </c>
      <c r="D221" s="38" t="s">
        <v>9</v>
      </c>
      <c r="E221" s="41">
        <v>1.1299999999999999E-2</v>
      </c>
      <c r="F221" s="38" t="s">
        <v>223</v>
      </c>
    </row>
    <row r="222" spans="1:6" x14ac:dyDescent="0.25">
      <c r="A222" s="41">
        <f t="shared" si="4"/>
        <v>106</v>
      </c>
      <c r="B222" s="38" t="s">
        <v>224</v>
      </c>
      <c r="C222" s="38" t="s">
        <v>96</v>
      </c>
      <c r="D222" s="38" t="s">
        <v>9</v>
      </c>
      <c r="E222" s="41">
        <v>6.35</v>
      </c>
      <c r="F222" s="38" t="s">
        <v>225</v>
      </c>
    </row>
    <row r="223" spans="1:6" x14ac:dyDescent="0.25">
      <c r="A223" s="41">
        <f t="shared" si="4"/>
        <v>107</v>
      </c>
      <c r="B223" s="38" t="s">
        <v>229</v>
      </c>
      <c r="C223" s="38" t="s">
        <v>96</v>
      </c>
      <c r="D223" s="38" t="s">
        <v>9</v>
      </c>
      <c r="E223" s="41">
        <v>44.03</v>
      </c>
      <c r="F223" s="38" t="s">
        <v>230</v>
      </c>
    </row>
    <row r="224" spans="1:6" ht="25.5" x14ac:dyDescent="0.25">
      <c r="A224" s="41">
        <f t="shared" si="4"/>
        <v>108</v>
      </c>
      <c r="B224" s="38" t="s">
        <v>334</v>
      </c>
      <c r="C224" s="38" t="s">
        <v>96</v>
      </c>
      <c r="D224" s="38" t="s">
        <v>24</v>
      </c>
      <c r="E224" s="41">
        <v>8.6900000000000005E-2</v>
      </c>
      <c r="F224" s="38" t="s">
        <v>335</v>
      </c>
    </row>
    <row r="225" spans="1:6" ht="38.25" customHeight="1" x14ac:dyDescent="0.25">
      <c r="A225" s="41">
        <f t="shared" si="4"/>
        <v>109</v>
      </c>
      <c r="B225" s="38" t="s">
        <v>336</v>
      </c>
      <c r="C225" s="38" t="s">
        <v>96</v>
      </c>
      <c r="D225" s="38" t="s">
        <v>24</v>
      </c>
      <c r="E225" s="41">
        <v>11.47</v>
      </c>
      <c r="F225" s="38" t="s">
        <v>337</v>
      </c>
    </row>
    <row r="226" spans="1:6" ht="42.75" customHeight="1" x14ac:dyDescent="0.25">
      <c r="A226" s="41">
        <f t="shared" si="4"/>
        <v>110</v>
      </c>
      <c r="B226" s="38" t="s">
        <v>165</v>
      </c>
      <c r="C226" s="38" t="s">
        <v>96</v>
      </c>
      <c r="D226" s="38" t="s">
        <v>24</v>
      </c>
      <c r="E226" s="41">
        <v>6</v>
      </c>
      <c r="F226" s="38" t="s">
        <v>293</v>
      </c>
    </row>
    <row r="227" spans="1:6" ht="30" x14ac:dyDescent="0.25">
      <c r="A227" s="41">
        <f t="shared" si="4"/>
        <v>111</v>
      </c>
      <c r="B227" s="49" t="s">
        <v>338</v>
      </c>
      <c r="C227" s="49" t="s">
        <v>96</v>
      </c>
      <c r="D227" s="49" t="s">
        <v>24</v>
      </c>
      <c r="E227" s="49">
        <v>4.9000000000000002E-2</v>
      </c>
      <c r="F227" s="49" t="s">
        <v>339</v>
      </c>
    </row>
    <row r="228" spans="1:6" ht="30" x14ac:dyDescent="0.25">
      <c r="A228" s="41">
        <f t="shared" si="4"/>
        <v>112</v>
      </c>
      <c r="B228" s="49" t="s">
        <v>340</v>
      </c>
      <c r="C228" s="49" t="s">
        <v>96</v>
      </c>
      <c r="D228" s="49" t="s">
        <v>24</v>
      </c>
      <c r="E228" s="49">
        <v>3.8199999999999998E-2</v>
      </c>
      <c r="F228" s="49" t="s">
        <v>339</v>
      </c>
    </row>
  </sheetData>
  <mergeCells count="85">
    <mergeCell ref="F25:F26"/>
    <mergeCell ref="A34:A35"/>
    <mergeCell ref="B34:B35"/>
    <mergeCell ref="C34:C35"/>
    <mergeCell ref="D34:D35"/>
    <mergeCell ref="E34:E35"/>
    <mergeCell ref="A32:A33"/>
    <mergeCell ref="B32:B33"/>
    <mergeCell ref="C32:C33"/>
    <mergeCell ref="D32:D33"/>
    <mergeCell ref="E32:E33"/>
    <mergeCell ref="A28:A29"/>
    <mergeCell ref="B28:B29"/>
    <mergeCell ref="C28:C29"/>
    <mergeCell ref="E28:E29"/>
    <mergeCell ref="A30:A31"/>
    <mergeCell ref="A5:F5"/>
    <mergeCell ref="F12:F14"/>
    <mergeCell ref="A15:A16"/>
    <mergeCell ref="B15:B16"/>
    <mergeCell ref="C15:C16"/>
    <mergeCell ref="E15:E16"/>
    <mergeCell ref="A10:F10"/>
    <mergeCell ref="A12:A14"/>
    <mergeCell ref="B12:B14"/>
    <mergeCell ref="C12:C14"/>
    <mergeCell ref="E12:E14"/>
    <mergeCell ref="A7:A9"/>
    <mergeCell ref="B7:B9"/>
    <mergeCell ref="C7:C9"/>
    <mergeCell ref="D8:D9"/>
    <mergeCell ref="E7:E9"/>
    <mergeCell ref="B30:B31"/>
    <mergeCell ref="C30:C31"/>
    <mergeCell ref="D30:D31"/>
    <mergeCell ref="E30:E31"/>
    <mergeCell ref="A21:A22"/>
    <mergeCell ref="B21:B22"/>
    <mergeCell ref="C21:C22"/>
    <mergeCell ref="E21:E22"/>
    <mergeCell ref="A24:A26"/>
    <mergeCell ref="B24:B26"/>
    <mergeCell ref="C24:C26"/>
    <mergeCell ref="E24:E26"/>
    <mergeCell ref="A36:A37"/>
    <mergeCell ref="B36:B37"/>
    <mergeCell ref="C36:C37"/>
    <mergeCell ref="D36:D37"/>
    <mergeCell ref="E36:E37"/>
    <mergeCell ref="A38:A39"/>
    <mergeCell ref="B38:B39"/>
    <mergeCell ref="C38:C39"/>
    <mergeCell ref="D38:D39"/>
    <mergeCell ref="E38:E39"/>
    <mergeCell ref="A45:A46"/>
    <mergeCell ref="B45:B46"/>
    <mergeCell ref="C45:C46"/>
    <mergeCell ref="D45:D46"/>
    <mergeCell ref="E45:E46"/>
    <mergeCell ref="A19:A20"/>
    <mergeCell ref="B19:B20"/>
    <mergeCell ref="C19:C20"/>
    <mergeCell ref="D19:D20"/>
    <mergeCell ref="E19:E20"/>
    <mergeCell ref="F38:F39"/>
    <mergeCell ref="F45:F46"/>
    <mergeCell ref="A115:F115"/>
    <mergeCell ref="A84:F84"/>
    <mergeCell ref="D21:D22"/>
    <mergeCell ref="A48:F48"/>
    <mergeCell ref="A40:A42"/>
    <mergeCell ref="B40:B42"/>
    <mergeCell ref="C40:C42"/>
    <mergeCell ref="E40:E42"/>
    <mergeCell ref="A43:A44"/>
    <mergeCell ref="B43:B44"/>
    <mergeCell ref="C43:C44"/>
    <mergeCell ref="E43:E44"/>
    <mergeCell ref="F40:F41"/>
    <mergeCell ref="D40:D41"/>
    <mergeCell ref="A17:A18"/>
    <mergeCell ref="B17:B18"/>
    <mergeCell ref="C17:C18"/>
    <mergeCell ref="D17:D18"/>
    <mergeCell ref="E17:E18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tabSelected="1" workbookViewId="0">
      <selection activeCell="A8" sqref="A8"/>
    </sheetView>
  </sheetViews>
  <sheetFormatPr defaultRowHeight="15" x14ac:dyDescent="0.25"/>
  <cols>
    <col min="1" max="1" width="51.85546875" customWidth="1"/>
    <col min="2" max="2" width="12.7109375" customWidth="1"/>
    <col min="3" max="3" width="11.5703125" customWidth="1"/>
    <col min="4" max="4" width="14.42578125" customWidth="1"/>
    <col min="5" max="5" width="10.5703125" bestFit="1" customWidth="1"/>
  </cols>
  <sheetData>
    <row r="1" spans="1:5" ht="19.5" x14ac:dyDescent="0.3">
      <c r="A1" s="74" t="s">
        <v>413</v>
      </c>
      <c r="B1" s="74"/>
      <c r="C1" s="74"/>
      <c r="D1" s="74"/>
    </row>
    <row r="3" spans="1:5" ht="60" customHeight="1" x14ac:dyDescent="0.3">
      <c r="A3" s="2" t="s">
        <v>299</v>
      </c>
      <c r="B3" s="3" t="s">
        <v>294</v>
      </c>
      <c r="C3" s="3" t="s">
        <v>295</v>
      </c>
      <c r="D3" s="2" t="s">
        <v>296</v>
      </c>
    </row>
    <row r="4" spans="1:5" ht="19.5" x14ac:dyDescent="0.3">
      <c r="A4" s="4" t="s">
        <v>297</v>
      </c>
      <c r="B4" s="8">
        <f>'Перечень ООПТ'!E6</f>
        <v>86277.3</v>
      </c>
      <c r="C4" s="8">
        <v>1</v>
      </c>
      <c r="D4" s="11">
        <f>(B4/1000)/B11*100</f>
        <v>2.6322512737590382</v>
      </c>
    </row>
    <row r="5" spans="1:5" ht="19.5" x14ac:dyDescent="0.3">
      <c r="A5" s="4" t="s">
        <v>188</v>
      </c>
      <c r="B5" s="8">
        <f>'Перечень ООПТ'!E11</f>
        <v>350219.43</v>
      </c>
      <c r="C5" s="8">
        <f>'Перечень ООПТ'!A47</f>
        <v>18</v>
      </c>
      <c r="D5" s="11">
        <f>(B5/1000)/B11*100</f>
        <v>10.684914116606157</v>
      </c>
    </row>
    <row r="6" spans="1:5" ht="19.5" x14ac:dyDescent="0.3">
      <c r="A6" s="4" t="s">
        <v>69</v>
      </c>
      <c r="B6" s="8">
        <f>'Перечень ООПТ'!E49</f>
        <v>60841.170700000002</v>
      </c>
      <c r="C6" s="8">
        <f>'Перечень ООПТ'!A83</f>
        <v>34</v>
      </c>
      <c r="D6" s="11">
        <f>(B6/1000)/B11*100</f>
        <v>1.8562153552796168</v>
      </c>
      <c r="E6" s="33"/>
    </row>
    <row r="7" spans="1:5" ht="39" x14ac:dyDescent="0.3">
      <c r="A7" s="4" t="s">
        <v>94</v>
      </c>
      <c r="B7" s="8">
        <f>'Перечень ООПТ'!E85</f>
        <v>433.086524</v>
      </c>
      <c r="C7" s="8">
        <f>'Перечень ООПТ'!A114</f>
        <v>29</v>
      </c>
      <c r="D7" s="11">
        <f>(B7/1000)/B11*100</f>
        <v>1.321312273850566E-2</v>
      </c>
    </row>
    <row r="8" spans="1:5" ht="19.5" x14ac:dyDescent="0.3">
      <c r="A8" s="4" t="s">
        <v>134</v>
      </c>
      <c r="B8" s="8">
        <f>'Перечень ООПТ'!E116</f>
        <v>1568.6976499999992</v>
      </c>
      <c r="C8" s="8">
        <f>'Перечень ООПТ'!A228</f>
        <v>112</v>
      </c>
      <c r="D8" s="11">
        <f>(B8/1000)/B11*100</f>
        <v>4.7859708026970108E-2</v>
      </c>
    </row>
    <row r="9" spans="1:5" ht="19.5" x14ac:dyDescent="0.3">
      <c r="A9" s="5" t="s">
        <v>298</v>
      </c>
      <c r="B9" s="12">
        <f>SUM(B4:B8)</f>
        <v>499339.68487399997</v>
      </c>
      <c r="C9" s="12">
        <f>SUM(C4:C8)</f>
        <v>194</v>
      </c>
      <c r="D9" s="6">
        <f>(B9/1000)/B11*100</f>
        <v>15.234453576410287</v>
      </c>
    </row>
    <row r="10" spans="1:5" ht="18.75" x14ac:dyDescent="0.3">
      <c r="B10" s="9"/>
      <c r="C10" s="9"/>
      <c r="D10" s="9"/>
    </row>
    <row r="11" spans="1:5" ht="21" customHeight="1" x14ac:dyDescent="0.3">
      <c r="A11" s="7" t="s">
        <v>374</v>
      </c>
      <c r="B11" s="10">
        <v>3277.7</v>
      </c>
      <c r="C11" s="9"/>
      <c r="D11" s="9"/>
    </row>
  </sheetData>
  <mergeCells count="1">
    <mergeCell ref="A1:D1"/>
  </mergeCells>
  <pageMargins left="0.31496062992125984" right="0.31496062992125984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228"/>
  <sheetViews>
    <sheetView topLeftCell="A3" workbookViewId="0">
      <pane xSplit="1" ySplit="3" topLeftCell="B27" activePane="bottomRight" state="frozen"/>
      <selection activeCell="A3" sqref="A3"/>
      <selection pane="topRight" activeCell="B3" sqref="B3"/>
      <selection pane="bottomLeft" activeCell="A4" sqref="A4"/>
      <selection pane="bottomRight" activeCell="F35" sqref="F35"/>
    </sheetView>
  </sheetViews>
  <sheetFormatPr defaultRowHeight="15" x14ac:dyDescent="0.25"/>
  <cols>
    <col min="1" max="1" width="18.5703125" customWidth="1"/>
    <col min="2" max="2" width="9.28515625" customWidth="1"/>
    <col min="3" max="3" width="8.85546875" customWidth="1"/>
    <col min="4" max="4" width="8.5703125" customWidth="1"/>
    <col min="5" max="5" width="8.7109375" customWidth="1"/>
    <col min="6" max="6" width="8.42578125" customWidth="1"/>
    <col min="7" max="7" width="9.5703125" bestFit="1" customWidth="1"/>
    <col min="8" max="8" width="10.28515625" customWidth="1"/>
    <col min="9" max="9" width="8.140625" customWidth="1"/>
  </cols>
  <sheetData>
    <row r="3" spans="1:9" x14ac:dyDescent="0.25">
      <c r="A3" s="75" t="s">
        <v>327</v>
      </c>
      <c r="B3" s="75"/>
      <c r="C3" s="75"/>
      <c r="D3" s="75"/>
      <c r="E3" s="75"/>
      <c r="F3" s="75"/>
      <c r="G3" s="75"/>
      <c r="H3" s="75"/>
      <c r="I3" s="75"/>
    </row>
    <row r="5" spans="1:9" ht="25.5" x14ac:dyDescent="0.25">
      <c r="A5" s="15" t="s">
        <v>306</v>
      </c>
      <c r="B5" s="15" t="s">
        <v>300</v>
      </c>
      <c r="C5" s="15" t="s">
        <v>301</v>
      </c>
      <c r="D5" s="15" t="s">
        <v>302</v>
      </c>
      <c r="E5" s="15" t="s">
        <v>303</v>
      </c>
      <c r="F5" s="15" t="s">
        <v>304</v>
      </c>
      <c r="G5" s="15" t="s">
        <v>305</v>
      </c>
      <c r="H5" s="16" t="s">
        <v>307</v>
      </c>
      <c r="I5" s="16" t="s">
        <v>308</v>
      </c>
    </row>
    <row r="6" spans="1:9" x14ac:dyDescent="0.25">
      <c r="A6" s="15" t="s">
        <v>326</v>
      </c>
      <c r="B6" s="14">
        <f t="shared" ref="B6:G6" si="0">B7+B20+B30+B50+B61+B67+B75+B86+B110+B123+B137+B144+B154+B179+B201+B216</f>
        <v>499111.58487400005</v>
      </c>
      <c r="C6" s="14">
        <f t="shared" si="0"/>
        <v>86277.3</v>
      </c>
      <c r="D6" s="14">
        <f t="shared" si="0"/>
        <v>350001.28</v>
      </c>
      <c r="E6" s="14">
        <f t="shared" si="0"/>
        <v>60841.170699999995</v>
      </c>
      <c r="F6" s="14">
        <f t="shared" si="0"/>
        <v>433.08652399999994</v>
      </c>
      <c r="G6" s="14">
        <f t="shared" si="0"/>
        <v>1558.7476499999998</v>
      </c>
      <c r="H6" s="14">
        <v>3277896.19</v>
      </c>
      <c r="I6" s="17">
        <f>B6/H6*100</f>
        <v>15.226583025925541</v>
      </c>
    </row>
    <row r="7" spans="1:9" x14ac:dyDescent="0.25">
      <c r="A7" s="18" t="s">
        <v>38</v>
      </c>
      <c r="B7" s="18">
        <f>SUM(B8:B19)</f>
        <v>12362.667099999999</v>
      </c>
      <c r="C7" s="18">
        <f t="shared" ref="C7:G7" si="1">SUM(C8:C19)</f>
        <v>0</v>
      </c>
      <c r="D7" s="18">
        <f t="shared" si="1"/>
        <v>12323.47</v>
      </c>
      <c r="E7" s="18">
        <f t="shared" si="1"/>
        <v>0</v>
      </c>
      <c r="F7" s="18">
        <f t="shared" si="1"/>
        <v>1.6362000000000001</v>
      </c>
      <c r="G7" s="18">
        <f t="shared" si="1"/>
        <v>37.560900000000004</v>
      </c>
      <c r="H7" s="19">
        <v>217025.1</v>
      </c>
      <c r="I7" s="17">
        <f>B7/H7*100</f>
        <v>5.6964227179252527</v>
      </c>
    </row>
    <row r="8" spans="1:9" x14ac:dyDescent="0.25">
      <c r="A8" s="20" t="str">
        <f>'Перечень ООПТ'!B27</f>
        <v>Стронга</v>
      </c>
      <c r="B8" s="20">
        <f>'Перечень ООПТ'!E27</f>
        <v>12323.47</v>
      </c>
      <c r="C8" s="20"/>
      <c r="D8" s="20">
        <f>B8</f>
        <v>12323.47</v>
      </c>
      <c r="E8" s="20"/>
      <c r="F8" s="20"/>
      <c r="G8" s="20"/>
      <c r="H8" s="21"/>
      <c r="I8" s="21"/>
    </row>
    <row r="9" spans="1:9" ht="39" x14ac:dyDescent="0.25">
      <c r="A9" s="20" t="str">
        <f>'Перечень ООПТ'!B86</f>
        <v>Дубы пирамидальные «Барановичские»</v>
      </c>
      <c r="B9" s="20">
        <f>'Перечень ООПТ'!E86</f>
        <v>1.2500000000000001E-2</v>
      </c>
      <c r="C9" s="20"/>
      <c r="D9" s="20"/>
      <c r="E9" s="20"/>
      <c r="F9" s="20">
        <f>B9</f>
        <v>1.2500000000000001E-2</v>
      </c>
      <c r="G9" s="20"/>
      <c r="H9" s="21"/>
      <c r="I9" s="21"/>
    </row>
    <row r="10" spans="1:9" ht="26.25" x14ac:dyDescent="0.25">
      <c r="A10" s="20" t="str">
        <f>'Перечень ООПТ'!B87</f>
        <v>Дубы-близнецы «Тугановичские»</v>
      </c>
      <c r="B10" s="20">
        <f>'Перечень ООПТ'!E87</f>
        <v>2.3E-2</v>
      </c>
      <c r="C10" s="20"/>
      <c r="D10" s="20"/>
      <c r="E10" s="20"/>
      <c r="F10" s="20">
        <f t="shared" ref="F10:F11" si="2">B10</f>
        <v>2.3E-2</v>
      </c>
      <c r="G10" s="20"/>
      <c r="H10" s="21"/>
      <c r="I10" s="21"/>
    </row>
    <row r="11" spans="1:9" ht="51.75" x14ac:dyDescent="0.25">
      <c r="A11" s="20" t="str">
        <f>'Перечень ООПТ'!B88</f>
        <v>Насаждение лиственницы европейской «Молчадское»</v>
      </c>
      <c r="B11" s="20">
        <f>'Перечень ООПТ'!E88</f>
        <v>1.6</v>
      </c>
      <c r="C11" s="20"/>
      <c r="D11" s="20"/>
      <c r="E11" s="20"/>
      <c r="F11" s="20">
        <f t="shared" si="2"/>
        <v>1.6</v>
      </c>
      <c r="G11" s="20"/>
      <c r="H11" s="21"/>
      <c r="I11" s="21"/>
    </row>
    <row r="12" spans="1:9" ht="26.25" x14ac:dyDescent="0.25">
      <c r="A12" s="20" t="str">
        <f>'Перечень ООПТ'!B111</f>
        <v>Валун «Камень Филаретов»</v>
      </c>
      <c r="B12" s="20">
        <f>'Перечень ООПТ'!E111</f>
        <v>6.9999999999999999E-4</v>
      </c>
      <c r="C12" s="20"/>
      <c r="D12" s="20"/>
      <c r="E12" s="20"/>
      <c r="F12" s="20">
        <f>B12</f>
        <v>6.9999999999999999E-4</v>
      </c>
      <c r="G12" s="20"/>
      <c r="H12" s="21"/>
      <c r="I12" s="21"/>
    </row>
    <row r="13" spans="1:9" ht="26.25" x14ac:dyDescent="0.25">
      <c r="A13" s="20" t="str">
        <f>'Перечень ООПТ'!B117</f>
        <v>Парк «Тугановичский»</v>
      </c>
      <c r="B13" s="20">
        <f>'Перечень ООПТ'!E117</f>
        <v>12</v>
      </c>
      <c r="C13" s="20"/>
      <c r="D13" s="20"/>
      <c r="E13" s="20"/>
      <c r="F13" s="20"/>
      <c r="G13" s="20">
        <f>B13</f>
        <v>12</v>
      </c>
      <c r="H13" s="21"/>
      <c r="I13" s="21"/>
    </row>
    <row r="14" spans="1:9" x14ac:dyDescent="0.25">
      <c r="A14" s="20" t="str">
        <f>'Перечень ООПТ'!B118</f>
        <v>Парк «Вольновский»</v>
      </c>
      <c r="B14" s="20">
        <f>'Перечень ООПТ'!E118</f>
        <v>9</v>
      </c>
      <c r="C14" s="20"/>
      <c r="D14" s="20"/>
      <c r="E14" s="20"/>
      <c r="F14" s="20"/>
      <c r="G14" s="20">
        <f t="shared" ref="G14:G19" si="3">B14</f>
        <v>9</v>
      </c>
      <c r="H14" s="21"/>
      <c r="I14" s="21"/>
    </row>
    <row r="15" spans="1:9" x14ac:dyDescent="0.25">
      <c r="A15" s="20" t="str">
        <f>'Перечень ООПТ'!B119</f>
        <v>Парк «Крошинский»</v>
      </c>
      <c r="B15" s="20">
        <f>'Перечень ООПТ'!E119</f>
        <v>5.5</v>
      </c>
      <c r="C15" s="20"/>
      <c r="D15" s="20"/>
      <c r="E15" s="20"/>
      <c r="F15" s="20"/>
      <c r="G15" s="20">
        <f t="shared" si="3"/>
        <v>5.5</v>
      </c>
      <c r="H15" s="21"/>
      <c r="I15" s="21"/>
    </row>
    <row r="16" spans="1:9" ht="26.25" x14ac:dyDescent="0.25">
      <c r="A16" s="20" t="str">
        <f>'Перечень ООПТ'!B120</f>
        <v>Парк «Верхне-Черниховский»</v>
      </c>
      <c r="B16" s="20">
        <f>'Перечень ООПТ'!E120</f>
        <v>6.5</v>
      </c>
      <c r="C16" s="20"/>
      <c r="D16" s="20"/>
      <c r="E16" s="20"/>
      <c r="F16" s="20"/>
      <c r="G16" s="20">
        <f t="shared" si="3"/>
        <v>6.5</v>
      </c>
      <c r="H16" s="21"/>
      <c r="I16" s="21"/>
    </row>
    <row r="17" spans="1:9" ht="26.25" x14ac:dyDescent="0.25">
      <c r="A17" s="20" t="str">
        <f>'Перечень ООПТ'!B121</f>
        <v>Парк «Ястрембельский»</v>
      </c>
      <c r="B17" s="20">
        <f>'Перечень ООПТ'!E121</f>
        <v>4.5</v>
      </c>
      <c r="C17" s="20"/>
      <c r="D17" s="20"/>
      <c r="E17" s="20"/>
      <c r="F17" s="20"/>
      <c r="G17" s="20">
        <f t="shared" si="3"/>
        <v>4.5</v>
      </c>
      <c r="H17" s="21"/>
      <c r="I17" s="21"/>
    </row>
    <row r="18" spans="1:9" x14ac:dyDescent="0.25">
      <c r="A18" s="20" t="str">
        <f>'Перечень ООПТ'!B122</f>
        <v>Родник «Тартаки»</v>
      </c>
      <c r="B18" s="20">
        <f>'Перечень ООПТ'!E122</f>
        <v>0.06</v>
      </c>
      <c r="C18" s="20"/>
      <c r="D18" s="20"/>
      <c r="E18" s="20"/>
      <c r="F18" s="20"/>
      <c r="G18" s="20">
        <f t="shared" si="3"/>
        <v>0.06</v>
      </c>
      <c r="H18" s="21"/>
      <c r="I18" s="21"/>
    </row>
    <row r="19" spans="1:9" x14ac:dyDescent="0.25">
      <c r="A19" s="20" t="str">
        <f>'Перечень ООПТ'!B123</f>
        <v>Родник «Ясенец»</v>
      </c>
      <c r="B19" s="20">
        <f>'Перечень ООПТ'!E123</f>
        <v>8.9999999999999998E-4</v>
      </c>
      <c r="C19" s="20"/>
      <c r="D19" s="20"/>
      <c r="E19" s="20"/>
      <c r="F19" s="20"/>
      <c r="G19" s="20">
        <f t="shared" si="3"/>
        <v>8.9999999999999998E-4</v>
      </c>
      <c r="H19" s="21"/>
      <c r="I19" s="21"/>
    </row>
    <row r="20" spans="1:9" x14ac:dyDescent="0.25">
      <c r="A20" s="18" t="s">
        <v>309</v>
      </c>
      <c r="B20" s="19">
        <f>SUM(B21:B29)</f>
        <v>20331.912849999997</v>
      </c>
      <c r="C20" s="19">
        <f t="shared" ref="C20:G20" si="4">SUM(C21:C29)</f>
        <v>0</v>
      </c>
      <c r="D20" s="19">
        <f t="shared" si="4"/>
        <v>16160.6</v>
      </c>
      <c r="E20" s="19">
        <f t="shared" si="4"/>
        <v>4150.8999999999996</v>
      </c>
      <c r="F20" s="19">
        <f t="shared" si="4"/>
        <v>0</v>
      </c>
      <c r="G20" s="19">
        <f t="shared" si="4"/>
        <v>20.412850000000002</v>
      </c>
      <c r="H20" s="19">
        <v>140574.13</v>
      </c>
      <c r="I20" s="17">
        <f>B20/H20*100</f>
        <v>14.463481189604371</v>
      </c>
    </row>
    <row r="21" spans="1:9" x14ac:dyDescent="0.25">
      <c r="A21" s="20" t="s">
        <v>55</v>
      </c>
      <c r="B21" s="22">
        <v>3784.6</v>
      </c>
      <c r="C21" s="20"/>
      <c r="D21" s="20">
        <f>B21</f>
        <v>3784.6</v>
      </c>
      <c r="E21" s="20"/>
      <c r="F21" s="20"/>
      <c r="G21" s="20"/>
      <c r="H21" s="20"/>
      <c r="I21" s="20"/>
    </row>
    <row r="22" spans="1:9" x14ac:dyDescent="0.25">
      <c r="A22" s="20" t="s">
        <v>58</v>
      </c>
      <c r="B22" s="22">
        <v>12376</v>
      </c>
      <c r="C22" s="20"/>
      <c r="D22" s="20">
        <f>B22</f>
        <v>12376</v>
      </c>
      <c r="E22" s="20"/>
      <c r="F22" s="20"/>
      <c r="G22" s="20"/>
      <c r="H22" s="20"/>
      <c r="I22" s="20"/>
    </row>
    <row r="23" spans="1:9" x14ac:dyDescent="0.25">
      <c r="A23" s="20" t="str">
        <f>'Перечень ООПТ'!B54</f>
        <v>Хованщина</v>
      </c>
      <c r="B23" s="20">
        <v>3880</v>
      </c>
      <c r="C23" s="20"/>
      <c r="D23" s="20"/>
      <c r="E23" s="20">
        <f>B23</f>
        <v>3880</v>
      </c>
      <c r="F23" s="20"/>
      <c r="G23" s="20"/>
      <c r="H23" s="20"/>
      <c r="I23" s="20"/>
    </row>
    <row r="24" spans="1:9" x14ac:dyDescent="0.25">
      <c r="A24" s="20" t="str">
        <f>'Перечень ООПТ'!B55</f>
        <v>Здитовский</v>
      </c>
      <c r="B24" s="20">
        <v>270.89999999999998</v>
      </c>
      <c r="C24" s="20"/>
      <c r="D24" s="20"/>
      <c r="E24" s="20">
        <v>270.89999999999998</v>
      </c>
      <c r="F24" s="20"/>
      <c r="G24" s="20"/>
      <c r="H24" s="20"/>
      <c r="I24" s="20"/>
    </row>
    <row r="25" spans="1:9" ht="26.25" x14ac:dyDescent="0.25">
      <c r="A25" s="20" t="str">
        <f>'Перечень ООПТ'!B124</f>
        <v>Старинный парк «Габрилево»</v>
      </c>
      <c r="B25" s="20">
        <f>'Перечень ООПТ'!E124</f>
        <v>5.82</v>
      </c>
      <c r="C25" s="20"/>
      <c r="D25" s="20"/>
      <c r="E25" s="20"/>
      <c r="F25" s="20"/>
      <c r="G25" s="20">
        <f>B25</f>
        <v>5.82</v>
      </c>
      <c r="H25" s="20"/>
      <c r="I25" s="20"/>
    </row>
    <row r="26" spans="1:9" ht="26.25" x14ac:dyDescent="0.25">
      <c r="A26" s="20" t="str">
        <f>'Перечень ООПТ'!B125</f>
        <v>Старинный   парк «Сигневичи-2»</v>
      </c>
      <c r="B26" s="20">
        <f>'Перечень ООПТ'!E125</f>
        <v>6.87</v>
      </c>
      <c r="C26" s="20"/>
      <c r="D26" s="20"/>
      <c r="E26" s="20"/>
      <c r="F26" s="20"/>
      <c r="G26" s="20">
        <f t="shared" ref="G26:G29" si="5">B26</f>
        <v>6.87</v>
      </c>
      <c r="H26" s="20"/>
      <c r="I26" s="20"/>
    </row>
    <row r="27" spans="1:9" ht="26.25" x14ac:dyDescent="0.25">
      <c r="A27" s="20" t="str">
        <f>'Перечень ООПТ'!B126</f>
        <v>Старинный  парк «Старые Пески»</v>
      </c>
      <c r="B27" s="20">
        <f>'Перечень ООПТ'!E126</f>
        <v>7.7119999999999997</v>
      </c>
      <c r="C27" s="20"/>
      <c r="D27" s="20"/>
      <c r="E27" s="20"/>
      <c r="F27" s="20"/>
      <c r="G27" s="20">
        <f t="shared" si="5"/>
        <v>7.7119999999999997</v>
      </c>
      <c r="H27" s="20"/>
      <c r="I27" s="20"/>
    </row>
    <row r="28" spans="1:9" x14ac:dyDescent="0.25">
      <c r="A28" s="20" t="str">
        <f>'Перечень ООПТ'!B127</f>
        <v>Селецкий источник</v>
      </c>
      <c r="B28" s="20">
        <f>'Перечень ООПТ'!E127</f>
        <v>0.01</v>
      </c>
      <c r="C28" s="20"/>
      <c r="D28" s="20"/>
      <c r="E28" s="20"/>
      <c r="F28" s="20"/>
      <c r="G28" s="20">
        <f t="shared" si="5"/>
        <v>0.01</v>
      </c>
      <c r="H28" s="20"/>
      <c r="I28" s="20"/>
    </row>
    <row r="29" spans="1:9" x14ac:dyDescent="0.25">
      <c r="A29" s="20" t="str">
        <f>'Перечень ООПТ'!B128</f>
        <v>Березовский валун</v>
      </c>
      <c r="B29" s="20">
        <f>'Перечень ООПТ'!E128</f>
        <v>8.4999999999999995E-4</v>
      </c>
      <c r="C29" s="20"/>
      <c r="D29" s="20"/>
      <c r="E29" s="20"/>
      <c r="F29" s="20"/>
      <c r="G29" s="20">
        <f t="shared" si="5"/>
        <v>8.4999999999999995E-4</v>
      </c>
      <c r="H29" s="20"/>
      <c r="I29" s="20"/>
    </row>
    <row r="30" spans="1:9" x14ac:dyDescent="0.25">
      <c r="A30" s="18" t="s">
        <v>310</v>
      </c>
      <c r="B30" s="18">
        <f>SUM(B31:B49)</f>
        <v>20179.178099999997</v>
      </c>
      <c r="C30" s="18">
        <f t="shared" ref="C30:G30" si="6">SUM(C31:C49)</f>
        <v>0</v>
      </c>
      <c r="D30" s="18">
        <f t="shared" si="6"/>
        <v>17230.599999999999</v>
      </c>
      <c r="E30" s="18">
        <f t="shared" si="6"/>
        <v>2927.62</v>
      </c>
      <c r="F30" s="18">
        <f t="shared" si="6"/>
        <v>9.2419999999999991</v>
      </c>
      <c r="G30" s="18">
        <f t="shared" si="6"/>
        <v>11.716099999999999</v>
      </c>
      <c r="H30" s="18">
        <v>153389.25</v>
      </c>
      <c r="I30" s="17">
        <f>B30/H30*100</f>
        <v>13.155536062664103</v>
      </c>
    </row>
    <row r="31" spans="1:9" x14ac:dyDescent="0.25">
      <c r="A31" s="20" t="s">
        <v>26</v>
      </c>
      <c r="B31" s="20">
        <v>17230.599999999999</v>
      </c>
      <c r="C31" s="20"/>
      <c r="D31" s="20">
        <f>B31</f>
        <v>17230.599999999999</v>
      </c>
      <c r="E31" s="20"/>
      <c r="F31" s="20"/>
      <c r="G31" s="20"/>
      <c r="H31" s="20"/>
      <c r="I31" s="20"/>
    </row>
    <row r="32" spans="1:9" x14ac:dyDescent="0.25">
      <c r="A32" s="20" t="str">
        <f>'Перечень ООПТ'!B50</f>
        <v>Барбастелла</v>
      </c>
      <c r="B32" s="20">
        <f>'Перечень ООПТ'!E50</f>
        <v>6.61</v>
      </c>
      <c r="C32" s="20"/>
      <c r="D32" s="20"/>
      <c r="E32" s="20">
        <f>B32</f>
        <v>6.61</v>
      </c>
      <c r="F32" s="20"/>
      <c r="G32" s="20"/>
      <c r="H32" s="20"/>
      <c r="I32" s="20"/>
    </row>
    <row r="33" spans="1:9" x14ac:dyDescent="0.25">
      <c r="A33" s="20" t="str">
        <f>'Перечень ООПТ'!B51</f>
        <v>Брестский</v>
      </c>
      <c r="B33" s="20">
        <f>'Перечень ООПТ'!E51</f>
        <v>66.709999999999994</v>
      </c>
      <c r="C33" s="20"/>
      <c r="D33" s="20"/>
      <c r="E33" s="20">
        <f t="shared" ref="E33:E34" si="7">B33</f>
        <v>66.709999999999994</v>
      </c>
      <c r="F33" s="20"/>
      <c r="G33" s="20"/>
      <c r="H33" s="20"/>
      <c r="I33" s="20"/>
    </row>
    <row r="34" spans="1:9" x14ac:dyDescent="0.25">
      <c r="A34" s="20" t="str">
        <f>'Перечень ООПТ'!B52</f>
        <v>Бугский</v>
      </c>
      <c r="B34" s="20">
        <f>'Перечень ООПТ'!E52</f>
        <v>2747.6</v>
      </c>
      <c r="C34" s="20"/>
      <c r="D34" s="20"/>
      <c r="E34" s="20">
        <f t="shared" si="7"/>
        <v>2747.6</v>
      </c>
      <c r="F34" s="20"/>
      <c r="G34" s="20"/>
      <c r="H34" s="20"/>
      <c r="I34" s="20"/>
    </row>
    <row r="35" spans="1:9" x14ac:dyDescent="0.25">
      <c r="A35" s="20" t="str">
        <f>'Перечень ООПТ'!B53</f>
        <v>Пойма реки Лесная</v>
      </c>
      <c r="B35" s="20">
        <f>'Перечень ООПТ'!E53</f>
        <v>106.7</v>
      </c>
      <c r="C35" s="20"/>
      <c r="D35" s="20"/>
      <c r="E35" s="20">
        <f>B35</f>
        <v>106.7</v>
      </c>
      <c r="F35" s="20"/>
      <c r="G35" s="20"/>
      <c r="H35" s="20"/>
      <c r="I35" s="20"/>
    </row>
    <row r="36" spans="1:9" ht="39" x14ac:dyDescent="0.25">
      <c r="A36" s="20" t="str">
        <f>'Перечень ООПТ'!B89</f>
        <v>Ели обыкновенные змеевидной формы «Брестские»</v>
      </c>
      <c r="B36" s="20">
        <f>'Перечень ООПТ'!E89</f>
        <v>0.03</v>
      </c>
      <c r="C36" s="20"/>
      <c r="D36" s="20"/>
      <c r="E36" s="20"/>
      <c r="F36" s="20">
        <f>B36</f>
        <v>0.03</v>
      </c>
      <c r="G36" s="20"/>
      <c r="H36" s="20"/>
      <c r="I36" s="20"/>
    </row>
    <row r="37" spans="1:9" ht="39" x14ac:dyDescent="0.25">
      <c r="A37" s="20" t="str">
        <f>'Перечень ООПТ'!B90</f>
        <v>Буки лесные пурпурные «Лютинские»</v>
      </c>
      <c r="B37" s="20">
        <f>'Перечень ООПТ'!E90</f>
        <v>2.1999999999999999E-2</v>
      </c>
      <c r="C37" s="20"/>
      <c r="D37" s="20"/>
      <c r="E37" s="20"/>
      <c r="F37" s="20">
        <f t="shared" ref="F37:F38" si="8">B37</f>
        <v>2.1999999999999999E-2</v>
      </c>
      <c r="G37" s="20"/>
      <c r="H37" s="20"/>
      <c r="I37" s="20"/>
    </row>
    <row r="38" spans="1:9" ht="26.25" x14ac:dyDescent="0.25">
      <c r="A38" s="20" t="str">
        <f>'Перечень ООПТ'!B91</f>
        <v>Островные ельники «Меднянские»</v>
      </c>
      <c r="B38" s="20">
        <f>'Перечень ООПТ'!E91</f>
        <v>9.19</v>
      </c>
      <c r="C38" s="20"/>
      <c r="D38" s="20"/>
      <c r="E38" s="20"/>
      <c r="F38" s="20">
        <f t="shared" si="8"/>
        <v>9.19</v>
      </c>
      <c r="G38" s="20"/>
      <c r="H38" s="20"/>
      <c r="I38" s="20"/>
    </row>
    <row r="39" spans="1:9" x14ac:dyDescent="0.25">
      <c r="A39" s="20" t="str">
        <f>'Перечень ООПТ'!B129</f>
        <v>Бук лесной</v>
      </c>
      <c r="B39" s="20">
        <f>'Перечень ООПТ'!E129</f>
        <v>0.01</v>
      </c>
      <c r="C39" s="20"/>
      <c r="D39" s="20"/>
      <c r="E39" s="20"/>
      <c r="F39" s="20"/>
      <c r="G39" s="20">
        <f>B39</f>
        <v>0.01</v>
      </c>
      <c r="H39" s="20"/>
      <c r="I39" s="20"/>
    </row>
    <row r="40" spans="1:9" x14ac:dyDescent="0.25">
      <c r="A40" s="20" t="str">
        <f>'Перечень ООПТ'!B130</f>
        <v>Вишня птичья</v>
      </c>
      <c r="B40" s="20">
        <f>'Перечень ООПТ'!E130</f>
        <v>7.0000000000000001E-3</v>
      </c>
      <c r="C40" s="20"/>
      <c r="D40" s="20"/>
      <c r="E40" s="20"/>
      <c r="F40" s="20"/>
      <c r="G40" s="20">
        <f t="shared" ref="G40:G49" si="9">B40</f>
        <v>7.0000000000000001E-3</v>
      </c>
      <c r="H40" s="20"/>
      <c r="I40" s="20"/>
    </row>
    <row r="41" spans="1:9" x14ac:dyDescent="0.25">
      <c r="A41" s="20" t="str">
        <f>'Перечень ООПТ'!B131</f>
        <v>Дуб черешчатый</v>
      </c>
      <c r="B41" s="20">
        <f>'Перечень ООПТ'!E131</f>
        <v>7.0000000000000001E-3</v>
      </c>
      <c r="C41" s="21"/>
      <c r="D41" s="21"/>
      <c r="E41" s="21"/>
      <c r="F41" s="21"/>
      <c r="G41" s="20">
        <f t="shared" si="9"/>
        <v>7.0000000000000001E-3</v>
      </c>
      <c r="H41" s="21"/>
      <c r="I41" s="21"/>
    </row>
    <row r="42" spans="1:9" ht="26.25" x14ac:dyDescent="0.25">
      <c r="A42" s="20" t="str">
        <f>'Перечень ООПТ'!B132</f>
        <v>Плющ обыкновенный</v>
      </c>
      <c r="B42" s="20">
        <f>'Перечень ООПТ'!E132</f>
        <v>3.5000000000000001E-3</v>
      </c>
      <c r="C42" s="21"/>
      <c r="D42" s="21"/>
      <c r="E42" s="21"/>
      <c r="F42" s="21"/>
      <c r="G42" s="20">
        <f t="shared" si="9"/>
        <v>3.5000000000000001E-3</v>
      </c>
      <c r="H42" s="21"/>
      <c r="I42" s="21"/>
    </row>
    <row r="43" spans="1:9" x14ac:dyDescent="0.25">
      <c r="A43" s="20" t="str">
        <f>'Перечень ООПТ'!B133</f>
        <v>Торфяник Дубровка</v>
      </c>
      <c r="B43" s="20">
        <f>'Перечень ООПТ'!E133</f>
        <v>11.07</v>
      </c>
      <c r="C43" s="21"/>
      <c r="D43" s="21"/>
      <c r="E43" s="21"/>
      <c r="F43" s="21"/>
      <c r="G43" s="20">
        <f t="shared" si="9"/>
        <v>11.07</v>
      </c>
      <c r="H43" s="21"/>
      <c r="I43" s="21"/>
    </row>
    <row r="44" spans="1:9" ht="26.25" x14ac:dyDescent="0.25">
      <c r="A44" s="20" t="str">
        <f>'Перечень ООПТ'!B134</f>
        <v>Брестская родниковая струга</v>
      </c>
      <c r="B44" s="20">
        <f>'Перечень ООПТ'!E134</f>
        <v>0.39439999999999997</v>
      </c>
      <c r="C44" s="21"/>
      <c r="D44" s="21"/>
      <c r="E44" s="21"/>
      <c r="F44" s="21"/>
      <c r="G44" s="20">
        <f t="shared" si="9"/>
        <v>0.39439999999999997</v>
      </c>
      <c r="H44" s="21"/>
      <c r="I44" s="21"/>
    </row>
    <row r="45" spans="1:9" ht="26.25" x14ac:dyDescent="0.25">
      <c r="A45" s="20" t="str">
        <f>'Перечень ООПТ'!B135</f>
        <v>Берестейские платаны</v>
      </c>
      <c r="B45" s="20">
        <f>'Перечень ООПТ'!E135</f>
        <v>1.6E-2</v>
      </c>
      <c r="C45" s="21"/>
      <c r="D45" s="21"/>
      <c r="E45" s="21"/>
      <c r="F45" s="21"/>
      <c r="G45" s="20">
        <f t="shared" si="9"/>
        <v>1.6E-2</v>
      </c>
      <c r="H45" s="21"/>
      <c r="I45" s="21"/>
    </row>
    <row r="46" spans="1:9" x14ac:dyDescent="0.25">
      <c r="A46" s="20" t="str">
        <f>'Перечень ООПТ'!B136</f>
        <v>Брестские гледичии</v>
      </c>
      <c r="B46" s="20">
        <f>'Перечень ООПТ'!E136</f>
        <v>8.0000000000000002E-3</v>
      </c>
      <c r="C46" s="21"/>
      <c r="D46" s="21"/>
      <c r="E46" s="21"/>
      <c r="F46" s="21"/>
      <c r="G46" s="20">
        <f t="shared" si="9"/>
        <v>8.0000000000000002E-3</v>
      </c>
      <c r="H46" s="21"/>
      <c r="I46" s="21"/>
    </row>
    <row r="47" spans="1:9" x14ac:dyDescent="0.25">
      <c r="A47" s="20" t="str">
        <f>'Перечень ООПТ'!B137</f>
        <v>Брестский пихтарник</v>
      </c>
      <c r="B47" s="20">
        <f>'Перечень ООПТ'!E137</f>
        <v>6.4999999999999997E-3</v>
      </c>
      <c r="C47" s="21"/>
      <c r="D47" s="21"/>
      <c r="E47" s="21"/>
      <c r="F47" s="21"/>
      <c r="G47" s="20">
        <f t="shared" si="9"/>
        <v>6.4999999999999997E-3</v>
      </c>
      <c r="H47" s="21"/>
      <c r="I47" s="21"/>
    </row>
    <row r="48" spans="1:9" x14ac:dyDescent="0.25">
      <c r="A48" s="20" t="str">
        <f>'Перечень ООПТ'!B138</f>
        <v>Бульварный каштан</v>
      </c>
      <c r="B48" s="20">
        <f>'Перечень ООПТ'!E138</f>
        <v>1.4999999999999999E-2</v>
      </c>
      <c r="C48" s="21"/>
      <c r="D48" s="21"/>
      <c r="E48" s="21"/>
      <c r="F48" s="21"/>
      <c r="G48" s="20">
        <f t="shared" si="9"/>
        <v>1.4999999999999999E-2</v>
      </c>
      <c r="H48" s="21"/>
      <c r="I48" s="21"/>
    </row>
    <row r="49" spans="1:10" x14ac:dyDescent="0.25">
      <c r="A49" s="20" t="str">
        <f>'Перечень ООПТ'!B139</f>
        <v>Руднянские вязы</v>
      </c>
      <c r="B49" s="20">
        <f>'Перечень ООПТ'!E139</f>
        <v>0.1787</v>
      </c>
      <c r="C49" s="21"/>
      <c r="D49" s="21"/>
      <c r="E49" s="21"/>
      <c r="F49" s="21"/>
      <c r="G49" s="20">
        <f t="shared" si="9"/>
        <v>0.1787</v>
      </c>
      <c r="H49" s="21"/>
      <c r="I49" s="21"/>
    </row>
    <row r="50" spans="1:10" x14ac:dyDescent="0.25">
      <c r="A50" s="18" t="s">
        <v>311</v>
      </c>
      <c r="B50" s="19">
        <f>SUM(B51:B60)</f>
        <v>16091.133400000002</v>
      </c>
      <c r="C50" s="19">
        <f t="shared" ref="C50:G50" si="10">SUM(C51:C60)</f>
        <v>0</v>
      </c>
      <c r="D50" s="19">
        <f t="shared" si="10"/>
        <v>16086.2</v>
      </c>
      <c r="E50" s="19">
        <f t="shared" si="10"/>
        <v>0</v>
      </c>
      <c r="F50" s="19">
        <f t="shared" si="10"/>
        <v>0</v>
      </c>
      <c r="G50" s="19">
        <f t="shared" si="10"/>
        <v>4.9333999999999998</v>
      </c>
      <c r="H50" s="19">
        <v>170668.7</v>
      </c>
      <c r="I50" s="17">
        <f>B50/H50*100</f>
        <v>9.4282861473720718</v>
      </c>
    </row>
    <row r="51" spans="1:10" x14ac:dyDescent="0.25">
      <c r="A51" s="23" t="s">
        <v>12</v>
      </c>
      <c r="B51" s="22">
        <v>2893</v>
      </c>
      <c r="C51" s="21"/>
      <c r="D51" s="21">
        <f>B51</f>
        <v>2893</v>
      </c>
      <c r="E51" s="21"/>
      <c r="F51" s="21"/>
      <c r="G51" s="21"/>
      <c r="H51" s="21"/>
      <c r="I51" s="21"/>
    </row>
    <row r="52" spans="1:10" x14ac:dyDescent="0.25">
      <c r="A52" s="23" t="s">
        <v>39</v>
      </c>
      <c r="B52" s="22">
        <v>1587</v>
      </c>
      <c r="C52" s="21"/>
      <c r="D52" s="21">
        <f t="shared" ref="D52:D54" si="11">B52</f>
        <v>1587</v>
      </c>
      <c r="E52" s="21"/>
      <c r="F52" s="21"/>
      <c r="G52" s="21"/>
      <c r="H52" s="21"/>
      <c r="I52" s="21"/>
    </row>
    <row r="53" spans="1:10" x14ac:dyDescent="0.25">
      <c r="A53" s="23" t="s">
        <v>43</v>
      </c>
      <c r="B53" s="22">
        <v>959.2</v>
      </c>
      <c r="C53" s="21"/>
      <c r="D53" s="21">
        <f t="shared" si="11"/>
        <v>959.2</v>
      </c>
      <c r="E53" s="21"/>
      <c r="F53" s="21"/>
      <c r="G53" s="21"/>
      <c r="H53" s="21"/>
      <c r="I53" s="21"/>
    </row>
    <row r="54" spans="1:10" x14ac:dyDescent="0.25">
      <c r="A54" s="23" t="s">
        <v>63</v>
      </c>
      <c r="B54" s="22">
        <v>10647</v>
      </c>
      <c r="C54" s="21"/>
      <c r="D54" s="21">
        <f t="shared" si="11"/>
        <v>10647</v>
      </c>
      <c r="E54" s="21"/>
      <c r="F54" s="21"/>
      <c r="G54" s="21"/>
      <c r="H54" s="21"/>
      <c r="I54" s="21"/>
    </row>
    <row r="55" spans="1:10" x14ac:dyDescent="0.25">
      <c r="A55" s="20" t="str">
        <f>'Перечень ООПТ'!B140</f>
        <v>Сосны Веймутова</v>
      </c>
      <c r="B55" s="21">
        <f>'Перечень ООПТ'!E140</f>
        <v>0.1011</v>
      </c>
      <c r="C55" s="21"/>
      <c r="D55" s="21"/>
      <c r="E55" s="21"/>
      <c r="F55" s="21"/>
      <c r="G55" s="21">
        <f>B55</f>
        <v>0.1011</v>
      </c>
      <c r="H55" s="21"/>
      <c r="I55" s="21"/>
    </row>
    <row r="56" spans="1:10" x14ac:dyDescent="0.25">
      <c r="A56" s="20" t="str">
        <f>'Перечень ООПТ'!B141</f>
        <v>Дуб Волат</v>
      </c>
      <c r="B56" s="21">
        <f>'Перечень ООПТ'!E141</f>
        <v>7.0000000000000007E-2</v>
      </c>
      <c r="C56" s="21"/>
      <c r="D56" s="21"/>
      <c r="E56" s="21"/>
      <c r="F56" s="21"/>
      <c r="G56" s="21">
        <f t="shared" ref="G56:G60" si="12">B56</f>
        <v>7.0000000000000007E-2</v>
      </c>
      <c r="H56" s="21"/>
      <c r="I56" s="21"/>
    </row>
    <row r="57" spans="1:10" x14ac:dyDescent="0.25">
      <c r="A57" s="20" t="str">
        <f>'Перечень ООПТ'!B142</f>
        <v xml:space="preserve">Круговичский валун </v>
      </c>
      <c r="B57" s="21">
        <f>'Перечень ООПТ'!E142</f>
        <v>4.0000000000000002E-4</v>
      </c>
      <c r="C57" s="21"/>
      <c r="D57" s="21"/>
      <c r="E57" s="21"/>
      <c r="F57" s="21"/>
      <c r="G57" s="21">
        <f t="shared" si="12"/>
        <v>4.0000000000000002E-4</v>
      </c>
      <c r="H57" s="21"/>
      <c r="I57" s="21"/>
    </row>
    <row r="58" spans="1:10" x14ac:dyDescent="0.25">
      <c r="A58" s="20" t="str">
        <f>'Перечень ООПТ'!B143</f>
        <v>Круговичский репер</v>
      </c>
      <c r="B58" s="21">
        <f>'Перечень ООПТ'!E143</f>
        <v>2.0000000000000001E-4</v>
      </c>
      <c r="C58" s="21"/>
      <c r="D58" s="21"/>
      <c r="E58" s="21"/>
      <c r="F58" s="21"/>
      <c r="G58" s="21">
        <f t="shared" si="12"/>
        <v>2.0000000000000001E-4</v>
      </c>
      <c r="H58" s="21"/>
      <c r="I58" s="21"/>
    </row>
    <row r="59" spans="1:10" x14ac:dyDescent="0.25">
      <c r="A59" s="20" t="str">
        <f>'Перечень ООПТ'!B144</f>
        <v>Начевская аллея</v>
      </c>
      <c r="B59" s="21">
        <f>'Перечень ООПТ'!E144</f>
        <v>0.18690000000000001</v>
      </c>
      <c r="C59" s="21"/>
      <c r="D59" s="21"/>
      <c r="E59" s="21"/>
      <c r="F59" s="21"/>
      <c r="G59" s="21">
        <f t="shared" si="12"/>
        <v>0.18690000000000001</v>
      </c>
      <c r="H59" s="21"/>
      <c r="I59" s="21"/>
    </row>
    <row r="60" spans="1:10" ht="26.25" x14ac:dyDescent="0.25">
      <c r="A60" s="20" t="str">
        <f>'Перечень ООПТ'!B145</f>
        <v>Раздяловичские острова Черемушно</v>
      </c>
      <c r="B60" s="21">
        <f>'Перечень ООПТ'!E145</f>
        <v>4.5747999999999998</v>
      </c>
      <c r="C60" s="21"/>
      <c r="D60" s="21"/>
      <c r="E60" s="21"/>
      <c r="F60" s="21"/>
      <c r="G60" s="21">
        <f t="shared" si="12"/>
        <v>4.5747999999999998</v>
      </c>
      <c r="H60" s="21"/>
      <c r="I60" s="21"/>
    </row>
    <row r="61" spans="1:10" x14ac:dyDescent="0.25">
      <c r="A61" s="18" t="s">
        <v>312</v>
      </c>
      <c r="B61" s="18">
        <f>SUM(B62:B66)</f>
        <v>25577.2785</v>
      </c>
      <c r="C61" s="18">
        <f t="shared" ref="C61:G61" si="13">SUM(C62:C66)</f>
        <v>0</v>
      </c>
      <c r="D61" s="18">
        <f t="shared" si="13"/>
        <v>25577.260000000002</v>
      </c>
      <c r="E61" s="18">
        <f t="shared" si="13"/>
        <v>0</v>
      </c>
      <c r="F61" s="18">
        <f t="shared" si="13"/>
        <v>8.5000000000000006E-3</v>
      </c>
      <c r="G61" s="18">
        <f t="shared" si="13"/>
        <v>0.01</v>
      </c>
      <c r="H61" s="18">
        <v>185811.98</v>
      </c>
      <c r="I61" s="17">
        <f>B61/H61*100</f>
        <v>13.765139632008658</v>
      </c>
      <c r="J61" s="13"/>
    </row>
    <row r="62" spans="1:10" x14ac:dyDescent="0.25">
      <c r="A62" s="23" t="s">
        <v>32</v>
      </c>
      <c r="B62" s="24">
        <v>6685.17</v>
      </c>
      <c r="C62" s="20"/>
      <c r="D62" s="20">
        <f>B62</f>
        <v>6685.17</v>
      </c>
      <c r="E62" s="20"/>
      <c r="F62" s="20"/>
      <c r="G62" s="20"/>
      <c r="H62" s="20"/>
      <c r="I62" s="20"/>
      <c r="J62" s="13"/>
    </row>
    <row r="63" spans="1:10" x14ac:dyDescent="0.25">
      <c r="A63" s="23" t="s">
        <v>18</v>
      </c>
      <c r="B63" s="24">
        <v>14610.09</v>
      </c>
      <c r="C63" s="20"/>
      <c r="D63" s="20">
        <f t="shared" ref="D63:D64" si="14">B63</f>
        <v>14610.09</v>
      </c>
      <c r="E63" s="20"/>
      <c r="F63" s="20"/>
      <c r="G63" s="20"/>
      <c r="H63" s="20"/>
      <c r="I63" s="20"/>
      <c r="J63" s="13"/>
    </row>
    <row r="64" spans="1:10" x14ac:dyDescent="0.25">
      <c r="A64" s="23" t="s">
        <v>58</v>
      </c>
      <c r="B64" s="24">
        <v>4282</v>
      </c>
      <c r="C64" s="20"/>
      <c r="D64" s="20">
        <f t="shared" si="14"/>
        <v>4282</v>
      </c>
      <c r="E64" s="20"/>
      <c r="F64" s="20"/>
      <c r="G64" s="20"/>
      <c r="H64" s="20"/>
      <c r="I64" s="20"/>
      <c r="J64" s="13"/>
    </row>
    <row r="65" spans="1:10" x14ac:dyDescent="0.25">
      <c r="A65" s="23" t="str">
        <f>'Перечень ООПТ'!B146</f>
        <v>Белинский дуб</v>
      </c>
      <c r="B65" s="24">
        <f>'Перечень ООПТ'!E146</f>
        <v>0.01</v>
      </c>
      <c r="C65" s="20"/>
      <c r="D65" s="20"/>
      <c r="E65" s="20"/>
      <c r="F65" s="20"/>
      <c r="G65" s="20">
        <f>B65</f>
        <v>0.01</v>
      </c>
      <c r="H65" s="20"/>
      <c r="I65" s="20"/>
      <c r="J65" s="13"/>
    </row>
    <row r="66" spans="1:10" ht="26.25" x14ac:dyDescent="0.25">
      <c r="A66" s="20" t="str">
        <f>'Перечень ООПТ'!B92</f>
        <v>Кария овальная  «Брашевичская»</v>
      </c>
      <c r="B66" s="20">
        <f>'Перечень ООПТ'!E92</f>
        <v>8.5000000000000006E-3</v>
      </c>
      <c r="C66" s="20"/>
      <c r="D66" s="20"/>
      <c r="E66" s="20"/>
      <c r="F66" s="20">
        <f>B66</f>
        <v>8.5000000000000006E-3</v>
      </c>
      <c r="G66" s="20"/>
      <c r="H66" s="20"/>
      <c r="I66" s="20"/>
      <c r="J66" s="13"/>
    </row>
    <row r="67" spans="1:10" x14ac:dyDescent="0.25">
      <c r="A67" s="18" t="s">
        <v>313</v>
      </c>
      <c r="B67" s="18">
        <f>SUM(B68:B74)</f>
        <v>481.38890000000004</v>
      </c>
      <c r="C67" s="18">
        <f t="shared" ref="C67:G67" si="15">SUM(C68:C74)</f>
        <v>0</v>
      </c>
      <c r="D67" s="18">
        <f t="shared" si="15"/>
        <v>0</v>
      </c>
      <c r="E67" s="18">
        <f t="shared" si="15"/>
        <v>467</v>
      </c>
      <c r="F67" s="18">
        <f t="shared" si="15"/>
        <v>0.35</v>
      </c>
      <c r="G67" s="18">
        <f t="shared" si="15"/>
        <v>14.038899999999998</v>
      </c>
      <c r="H67" s="18">
        <v>68631.320000000007</v>
      </c>
      <c r="I67" s="17">
        <f>B67/H67*100</f>
        <v>0.70141285349021409</v>
      </c>
      <c r="J67" s="13"/>
    </row>
    <row r="68" spans="1:10" x14ac:dyDescent="0.25">
      <c r="A68" s="20" t="str">
        <f>'Перечень ООПТ'!B56</f>
        <v>Непокойчицы</v>
      </c>
      <c r="B68" s="20">
        <f>'Перечень ООПТ'!E56</f>
        <v>467</v>
      </c>
      <c r="C68" s="20"/>
      <c r="D68" s="20"/>
      <c r="E68" s="20">
        <f>B68</f>
        <v>467</v>
      </c>
      <c r="F68" s="20"/>
      <c r="G68" s="20"/>
      <c r="H68" s="20"/>
      <c r="I68" s="20"/>
      <c r="J68" s="13"/>
    </row>
    <row r="69" spans="1:10" ht="26.25" x14ac:dyDescent="0.25">
      <c r="A69" s="20" t="str">
        <f>'Перечень ООПТ'!B93</f>
        <v>Дуб черешчатый «Петровичский»-2</v>
      </c>
      <c r="B69" s="20">
        <f>'Перечень ООПТ'!E93</f>
        <v>0.05</v>
      </c>
      <c r="C69" s="20"/>
      <c r="D69" s="20"/>
      <c r="E69" s="20"/>
      <c r="F69" s="20">
        <f>B69</f>
        <v>0.05</v>
      </c>
      <c r="G69" s="20"/>
      <c r="H69" s="20"/>
      <c r="I69" s="20"/>
      <c r="J69" s="13"/>
    </row>
    <row r="70" spans="1:10" ht="26.25" x14ac:dyDescent="0.25">
      <c r="A70" s="20" t="str">
        <f>'Перечень ООПТ'!B94</f>
        <v>Сосна Веймутова «Жабинковская»</v>
      </c>
      <c r="B70" s="20">
        <f>'Перечень ООПТ'!E94</f>
        <v>0.3</v>
      </c>
      <c r="C70" s="20"/>
      <c r="D70" s="20"/>
      <c r="E70" s="20"/>
      <c r="F70" s="20">
        <f>B70</f>
        <v>0.3</v>
      </c>
      <c r="G70" s="20"/>
      <c r="H70" s="20"/>
      <c r="I70" s="20"/>
      <c r="J70" s="13"/>
    </row>
    <row r="71" spans="1:10" x14ac:dyDescent="0.25">
      <c r="A71" s="20" t="str">
        <f>'Перечень ООПТ'!B147</f>
        <v>Парк «Атечизна»</v>
      </c>
      <c r="B71" s="20">
        <f>'Перечень ООПТ'!E147</f>
        <v>5.9729999999999999</v>
      </c>
      <c r="C71" s="20"/>
      <c r="D71" s="20"/>
      <c r="E71" s="20"/>
      <c r="F71" s="20"/>
      <c r="G71" s="20">
        <f>B71</f>
        <v>5.9729999999999999</v>
      </c>
      <c r="H71" s="20"/>
      <c r="I71" s="20"/>
      <c r="J71" s="13"/>
    </row>
    <row r="72" spans="1:10" ht="26.25" x14ac:dyDescent="0.25">
      <c r="A72" s="20" t="str">
        <f>'Перечень ООПТ'!B148</f>
        <v xml:space="preserve">Парк «Малые Сехновичи» </v>
      </c>
      <c r="B72" s="20">
        <f>'Перечень ООПТ'!E148</f>
        <v>1.74</v>
      </c>
      <c r="C72" s="20"/>
      <c r="D72" s="20"/>
      <c r="E72" s="20"/>
      <c r="F72" s="20"/>
      <c r="G72" s="20">
        <f t="shared" ref="G72:G74" si="16">B72</f>
        <v>1.74</v>
      </c>
      <c r="H72" s="20"/>
      <c r="I72" s="20"/>
      <c r="J72" s="13"/>
    </row>
    <row r="73" spans="1:10" x14ac:dyDescent="0.25">
      <c r="A73" s="20" t="str">
        <f>'Перечень ООПТ'!B149</f>
        <v>Здитовские дубы</v>
      </c>
      <c r="B73" s="20">
        <f>'Перечень ООПТ'!E149</f>
        <v>0.35289999999999999</v>
      </c>
      <c r="C73" s="20"/>
      <c r="D73" s="20"/>
      <c r="E73" s="20"/>
      <c r="F73" s="20"/>
      <c r="G73" s="20">
        <f t="shared" si="16"/>
        <v>0.35289999999999999</v>
      </c>
      <c r="H73" s="20"/>
      <c r="I73" s="20"/>
      <c r="J73" s="13"/>
    </row>
    <row r="74" spans="1:10" x14ac:dyDescent="0.25">
      <c r="A74" s="20" t="str">
        <f>'Перечень ООПТ'!B150</f>
        <v>Здитовский сквер</v>
      </c>
      <c r="B74" s="20">
        <f>'Перечень ООПТ'!E150</f>
        <v>5.9729999999999999</v>
      </c>
      <c r="C74" s="20"/>
      <c r="D74" s="20"/>
      <c r="E74" s="20"/>
      <c r="F74" s="20"/>
      <c r="G74" s="20">
        <f t="shared" si="16"/>
        <v>5.9729999999999999</v>
      </c>
      <c r="H74" s="20"/>
      <c r="I74" s="20"/>
      <c r="J74" s="13"/>
    </row>
    <row r="75" spans="1:10" x14ac:dyDescent="0.25">
      <c r="A75" s="18" t="s">
        <v>314</v>
      </c>
      <c r="B75" s="18">
        <f>SUM(B76:B85)</f>
        <v>4658.6295</v>
      </c>
      <c r="C75" s="18">
        <f t="shared" ref="C75:G75" si="17">SUM(C76:C85)</f>
        <v>0</v>
      </c>
      <c r="D75" s="18">
        <f t="shared" si="17"/>
        <v>1863</v>
      </c>
      <c r="E75" s="18">
        <f t="shared" si="17"/>
        <v>2756.13</v>
      </c>
      <c r="F75" s="18">
        <f t="shared" si="17"/>
        <v>0</v>
      </c>
      <c r="G75" s="18">
        <f t="shared" si="17"/>
        <v>39.499499999999998</v>
      </c>
      <c r="H75" s="18">
        <v>155403.57</v>
      </c>
      <c r="I75" s="17">
        <f>B75/H75*100</f>
        <v>2.9977622135707689</v>
      </c>
      <c r="J75" s="13"/>
    </row>
    <row r="76" spans="1:10" x14ac:dyDescent="0.25">
      <c r="A76" s="23" t="s">
        <v>58</v>
      </c>
      <c r="B76" s="22">
        <v>1863</v>
      </c>
      <c r="C76" s="20"/>
      <c r="D76" s="20">
        <f>B76</f>
        <v>1863</v>
      </c>
      <c r="E76" s="20"/>
      <c r="F76" s="20"/>
      <c r="G76" s="20"/>
      <c r="H76" s="20"/>
      <c r="I76" s="20"/>
      <c r="J76" s="13"/>
    </row>
    <row r="77" spans="1:10" x14ac:dyDescent="0.25">
      <c r="A77" s="20" t="str">
        <f>'Перечень ООПТ'!B57</f>
        <v>Завишье</v>
      </c>
      <c r="B77" s="20">
        <f>'Перечень ООПТ'!E57</f>
        <v>1568.85</v>
      </c>
      <c r="C77" s="20"/>
      <c r="D77" s="20"/>
      <c r="E77" s="20">
        <f>B77</f>
        <v>1568.85</v>
      </c>
      <c r="F77" s="20"/>
      <c r="G77" s="20"/>
      <c r="H77" s="20"/>
      <c r="I77" s="20"/>
      <c r="J77" s="13"/>
    </row>
    <row r="78" spans="1:10" x14ac:dyDescent="0.25">
      <c r="A78" s="20" t="str">
        <f>'Перечень ООПТ'!B58</f>
        <v>Оброво</v>
      </c>
      <c r="B78" s="20">
        <f>'Перечень ООПТ'!E58</f>
        <v>394</v>
      </c>
      <c r="C78" s="20"/>
      <c r="D78" s="20"/>
      <c r="E78" s="20">
        <f>B78</f>
        <v>394</v>
      </c>
      <c r="F78" s="20"/>
      <c r="G78" s="20"/>
      <c r="H78" s="20"/>
      <c r="I78" s="20"/>
      <c r="J78" s="13"/>
    </row>
    <row r="79" spans="1:10" x14ac:dyDescent="0.25">
      <c r="A79" s="20" t="s">
        <v>399</v>
      </c>
      <c r="B79" s="20">
        <f>'Перечень ООПТ'!E59</f>
        <v>793.28</v>
      </c>
      <c r="C79" s="20"/>
      <c r="D79" s="20"/>
      <c r="E79" s="20">
        <f>B79</f>
        <v>793.28</v>
      </c>
      <c r="F79" s="20"/>
      <c r="G79" s="20"/>
      <c r="H79" s="20"/>
      <c r="I79" s="20"/>
      <c r="J79" s="13"/>
    </row>
    <row r="80" spans="1:10" x14ac:dyDescent="0.25">
      <c r="A80" s="20" t="str">
        <f>'Перечень ООПТ'!B151</f>
        <v>Веймутовы сосны</v>
      </c>
      <c r="B80" s="20">
        <f>'Перечень ООПТ'!E151</f>
        <v>0.2195</v>
      </c>
      <c r="C80" s="20"/>
      <c r="D80" s="20"/>
      <c r="E80" s="20"/>
      <c r="F80" s="20"/>
      <c r="G80" s="20">
        <f>B80</f>
        <v>0.2195</v>
      </c>
      <c r="H80" s="20"/>
      <c r="I80" s="20"/>
      <c r="J80" s="13"/>
    </row>
    <row r="81" spans="1:10" ht="26.25" x14ac:dyDescent="0.25">
      <c r="A81" s="20" t="str">
        <f>'Перечень ООПТ'!B152</f>
        <v>Дружиловичский бор</v>
      </c>
      <c r="B81" s="20">
        <f>'Перечень ООПТ'!E152</f>
        <v>0.4</v>
      </c>
      <c r="C81" s="20"/>
      <c r="D81" s="20"/>
      <c r="E81" s="20"/>
      <c r="F81" s="20"/>
      <c r="G81" s="32">
        <f>B81</f>
        <v>0.4</v>
      </c>
      <c r="H81" s="20"/>
      <c r="I81" s="20"/>
      <c r="J81" s="13"/>
    </row>
    <row r="82" spans="1:10" ht="26.25" x14ac:dyDescent="0.25">
      <c r="A82" s="20" t="str">
        <f>'Перечень ООПТ'!B153</f>
        <v>Завышанский дугласник</v>
      </c>
      <c r="B82" s="20">
        <f>'Перечень ООПТ'!E153</f>
        <v>3.51</v>
      </c>
      <c r="C82" s="20"/>
      <c r="D82" s="20"/>
      <c r="E82" s="20"/>
      <c r="F82" s="20"/>
      <c r="G82" s="20">
        <f>B82</f>
        <v>3.51</v>
      </c>
      <c r="H82" s="20"/>
      <c r="I82" s="20"/>
      <c r="J82" s="13"/>
    </row>
    <row r="83" spans="1:10" x14ac:dyDescent="0.25">
      <c r="A83" s="20" t="str">
        <f>'Перечень ООПТ'!B154</f>
        <v>Ленинский лес</v>
      </c>
      <c r="B83" s="20">
        <f>'Перечень ООПТ'!E154</f>
        <v>26.54</v>
      </c>
      <c r="C83" s="20"/>
      <c r="D83" s="20"/>
      <c r="E83" s="20"/>
      <c r="F83" s="20"/>
      <c r="G83" s="20">
        <f t="shared" ref="G83:G85" si="18">B83</f>
        <v>26.54</v>
      </c>
      <c r="H83" s="20"/>
      <c r="I83" s="20"/>
      <c r="J83" s="13"/>
    </row>
    <row r="84" spans="1:10" x14ac:dyDescent="0.25">
      <c r="A84" s="20" t="str">
        <f>'Перечень ООПТ'!B155</f>
        <v>Порячский листвяг</v>
      </c>
      <c r="B84" s="20">
        <f>'Перечень ООПТ'!E155</f>
        <v>1.79</v>
      </c>
      <c r="C84" s="20"/>
      <c r="D84" s="20"/>
      <c r="E84" s="20"/>
      <c r="F84" s="20"/>
      <c r="G84" s="20">
        <f t="shared" si="18"/>
        <v>1.79</v>
      </c>
      <c r="H84" s="20"/>
      <c r="I84" s="20"/>
      <c r="J84" s="13"/>
    </row>
    <row r="85" spans="1:10" x14ac:dyDescent="0.25">
      <c r="A85" s="20" t="str">
        <f>'Перечень ООПТ'!B156</f>
        <v>Тышковичский груд</v>
      </c>
      <c r="B85" s="20">
        <f>'Перечень ООПТ'!E156</f>
        <v>7.04</v>
      </c>
      <c r="C85" s="20"/>
      <c r="D85" s="20"/>
      <c r="E85" s="20"/>
      <c r="F85" s="20"/>
      <c r="G85" s="20">
        <f t="shared" si="18"/>
        <v>7.04</v>
      </c>
      <c r="H85" s="20"/>
      <c r="I85" s="20"/>
      <c r="J85" s="13"/>
    </row>
    <row r="86" spans="1:10" x14ac:dyDescent="0.25">
      <c r="A86" s="18" t="s">
        <v>315</v>
      </c>
      <c r="B86" s="18">
        <f>SUM(B87:B109)</f>
        <v>55833.443199999994</v>
      </c>
      <c r="C86" s="18">
        <f t="shared" ref="C86:F86" si="19">SUM(C87:C108)</f>
        <v>0</v>
      </c>
      <c r="D86" s="18">
        <f t="shared" si="19"/>
        <v>47011.34</v>
      </c>
      <c r="E86" s="18">
        <f t="shared" si="19"/>
        <v>8599.2200000000012</v>
      </c>
      <c r="F86" s="18">
        <f t="shared" si="19"/>
        <v>14.5</v>
      </c>
      <c r="G86" s="18">
        <f>SUM(G87:G109)</f>
        <v>208.38319999999999</v>
      </c>
      <c r="H86" s="18">
        <v>299443.14</v>
      </c>
      <c r="I86" s="17">
        <f>B86/H86*100</f>
        <v>18.645757989313093</v>
      </c>
      <c r="J86" s="13"/>
    </row>
    <row r="87" spans="1:10" x14ac:dyDescent="0.25">
      <c r="A87" s="23" t="s">
        <v>316</v>
      </c>
      <c r="B87" s="22">
        <v>46148.34</v>
      </c>
      <c r="C87" s="20"/>
      <c r="D87" s="20">
        <f>B87</f>
        <v>46148.34</v>
      </c>
      <c r="E87" s="20"/>
      <c r="F87" s="20"/>
      <c r="G87" s="20"/>
      <c r="H87" s="20"/>
      <c r="I87" s="20"/>
      <c r="J87" s="13"/>
    </row>
    <row r="88" spans="1:10" x14ac:dyDescent="0.25">
      <c r="A88" s="23" t="s">
        <v>58</v>
      </c>
      <c r="B88" s="22">
        <v>863</v>
      </c>
      <c r="C88" s="20"/>
      <c r="D88" s="20">
        <f>B88</f>
        <v>863</v>
      </c>
      <c r="E88" s="20"/>
      <c r="F88" s="20"/>
      <c r="G88" s="20"/>
      <c r="H88" s="20"/>
      <c r="I88" s="20"/>
      <c r="J88" s="13"/>
    </row>
    <row r="89" spans="1:10" x14ac:dyDescent="0.25">
      <c r="A89" s="20" t="str">
        <f>'Перечень ООПТ'!B60</f>
        <v>Гривда</v>
      </c>
      <c r="B89" s="20">
        <f>'Перечень ООПТ'!E60</f>
        <v>196.11</v>
      </c>
      <c r="C89" s="20"/>
      <c r="D89" s="20"/>
      <c r="E89" s="20">
        <f>B89</f>
        <v>196.11</v>
      </c>
      <c r="F89" s="20"/>
      <c r="G89" s="20"/>
      <c r="H89" s="20"/>
      <c r="I89" s="20"/>
      <c r="J89" s="13"/>
    </row>
    <row r="90" spans="1:10" x14ac:dyDescent="0.25">
      <c r="A90" s="20" t="str">
        <f>'Перечень ООПТ'!B61</f>
        <v>Большой Яминец</v>
      </c>
      <c r="B90" s="20">
        <f>'Перечень ООПТ'!E61</f>
        <v>81.64</v>
      </c>
      <c r="C90" s="20"/>
      <c r="D90" s="20"/>
      <c r="E90" s="20">
        <f>B90</f>
        <v>81.64</v>
      </c>
      <c r="F90" s="20"/>
      <c r="G90" s="20"/>
      <c r="H90" s="20"/>
      <c r="I90" s="20"/>
      <c r="J90" s="13"/>
    </row>
    <row r="91" spans="1:10" x14ac:dyDescent="0.25">
      <c r="A91" s="20" t="str">
        <f>'Перечень ООПТ'!B62</f>
        <v>Борецкий</v>
      </c>
      <c r="B91" s="20">
        <f>'Перечень ООПТ'!E62</f>
        <v>2198.6999999999998</v>
      </c>
      <c r="C91" s="20"/>
      <c r="D91" s="20"/>
      <c r="E91" s="20">
        <f>B91</f>
        <v>2198.6999999999998</v>
      </c>
      <c r="F91" s="20"/>
      <c r="G91" s="20"/>
      <c r="H91" s="20"/>
      <c r="I91" s="20"/>
      <c r="J91" s="13"/>
    </row>
    <row r="92" spans="1:10" ht="39" x14ac:dyDescent="0.25">
      <c r="A92" s="20" t="str">
        <f>'Перечень ООПТ'!B95</f>
        <v>Насаждение карельской березы «Калининское»</v>
      </c>
      <c r="B92" s="20">
        <f>'Перечень ООПТ'!E95</f>
        <v>10.9</v>
      </c>
      <c r="C92" s="20"/>
      <c r="D92" s="20"/>
      <c r="E92" s="20"/>
      <c r="F92" s="20">
        <f>B92</f>
        <v>10.9</v>
      </c>
      <c r="G92" s="20"/>
      <c r="H92" s="20"/>
      <c r="I92" s="20"/>
      <c r="J92" s="13"/>
    </row>
    <row r="93" spans="1:10" ht="26.25" x14ac:dyDescent="0.25">
      <c r="A93" s="20" t="str">
        <f>'Перечень ООПТ'!B96</f>
        <v>Чистая дубрава «Борецкая»</v>
      </c>
      <c r="B93" s="20">
        <f>'Перечень ООПТ'!E96</f>
        <v>3.6</v>
      </c>
      <c r="C93" s="20"/>
      <c r="D93" s="20"/>
      <c r="E93" s="20"/>
      <c r="F93" s="20">
        <f>B93</f>
        <v>3.6</v>
      </c>
      <c r="G93" s="20"/>
      <c r="H93" s="20"/>
      <c r="I93" s="20"/>
      <c r="J93" s="13"/>
    </row>
    <row r="94" spans="1:10" x14ac:dyDescent="0.25">
      <c r="A94" s="20" t="s">
        <v>231</v>
      </c>
      <c r="B94" s="20">
        <v>6122.77</v>
      </c>
      <c r="C94" s="20"/>
      <c r="D94" s="20"/>
      <c r="E94" s="20">
        <f>B94</f>
        <v>6122.77</v>
      </c>
      <c r="F94" s="20"/>
      <c r="G94" s="20"/>
      <c r="H94" s="20"/>
      <c r="I94" s="20"/>
      <c r="J94" s="13"/>
    </row>
    <row r="95" spans="1:10" x14ac:dyDescent="0.25">
      <c r="A95" s="25" t="str">
        <f>'Перечень ООПТ'!B157</f>
        <v>Бобровичский дуб</v>
      </c>
      <c r="B95" s="25">
        <f>'Перечень ООПТ'!E157</f>
        <v>7.2400000000000006E-2</v>
      </c>
      <c r="C95" s="25"/>
      <c r="D95" s="25"/>
      <c r="E95" s="25"/>
      <c r="F95" s="25"/>
      <c r="G95" s="20">
        <f>B95</f>
        <v>7.2400000000000006E-2</v>
      </c>
      <c r="H95" s="25"/>
      <c r="I95" s="25"/>
      <c r="J95" s="13"/>
    </row>
    <row r="96" spans="1:10" x14ac:dyDescent="0.25">
      <c r="A96" s="20" t="str">
        <f>'Перечень ООПТ'!B158</f>
        <v>Надливская гряда</v>
      </c>
      <c r="B96" s="20">
        <f>'Перечень ООПТ'!E158</f>
        <v>173.79</v>
      </c>
      <c r="C96" s="20"/>
      <c r="D96" s="20"/>
      <c r="E96" s="20"/>
      <c r="F96" s="20"/>
      <c r="G96" s="20">
        <f>B96</f>
        <v>173.79</v>
      </c>
      <c r="H96" s="20"/>
      <c r="I96" s="20"/>
      <c r="J96" s="13"/>
    </row>
    <row r="97" spans="1:10" x14ac:dyDescent="0.25">
      <c r="A97" s="20" t="str">
        <f>'Перечень ООПТ'!B159</f>
        <v>Новинская хвоя</v>
      </c>
      <c r="B97" s="20">
        <f>'Перечень ООПТ'!E159</f>
        <v>4.8800000000000003E-2</v>
      </c>
      <c r="C97" s="20"/>
      <c r="D97" s="20"/>
      <c r="E97" s="20"/>
      <c r="F97" s="20"/>
      <c r="G97" s="20">
        <f t="shared" ref="G97:G99" si="20">B97</f>
        <v>4.8800000000000003E-2</v>
      </c>
      <c r="H97" s="20"/>
      <c r="I97" s="20"/>
      <c r="J97" s="13"/>
    </row>
    <row r="98" spans="1:10" x14ac:dyDescent="0.25">
      <c r="A98" s="20" t="str">
        <f>'Перечень ООПТ'!B160</f>
        <v>Парк «Грудополь»</v>
      </c>
      <c r="B98" s="20">
        <f>'Перечень ООПТ'!E160</f>
        <v>8.39</v>
      </c>
      <c r="C98" s="20"/>
      <c r="D98" s="20"/>
      <c r="E98" s="20"/>
      <c r="F98" s="20"/>
      <c r="G98" s="20">
        <f t="shared" si="20"/>
        <v>8.39</v>
      </c>
      <c r="H98" s="20"/>
      <c r="I98" s="20"/>
      <c r="J98" s="13"/>
    </row>
    <row r="99" spans="1:10" ht="26.25" x14ac:dyDescent="0.25">
      <c r="A99" s="20" t="str">
        <f>'Перечень ООПТ'!B161</f>
        <v>Турнянские чёрные берёзы</v>
      </c>
      <c r="B99" s="20">
        <f>'Перечень ООПТ'!E161</f>
        <v>11.57</v>
      </c>
      <c r="C99" s="20"/>
      <c r="D99" s="20"/>
      <c r="E99" s="20"/>
      <c r="F99" s="20"/>
      <c r="G99" s="20">
        <f t="shared" si="20"/>
        <v>11.57</v>
      </c>
      <c r="H99" s="20"/>
      <c r="I99" s="20"/>
      <c r="J99" s="13"/>
    </row>
    <row r="100" spans="1:10" ht="26.25" x14ac:dyDescent="0.25">
      <c r="A100" s="20" t="str">
        <f>'Перечень ООПТ'!B162</f>
        <v>Телеханский плющевник</v>
      </c>
      <c r="B100" s="20">
        <f>'Перечень ООПТ'!E162</f>
        <v>3.25</v>
      </c>
      <c r="C100" s="20"/>
      <c r="D100" s="20"/>
      <c r="E100" s="20"/>
      <c r="F100" s="20"/>
      <c r="G100" s="20">
        <f>B100</f>
        <v>3.25</v>
      </c>
      <c r="H100" s="20"/>
      <c r="I100" s="20"/>
      <c r="J100" s="13"/>
    </row>
    <row r="101" spans="1:10" ht="26.25" x14ac:dyDescent="0.25">
      <c r="A101" s="20" t="str">
        <f>'Перечень ООПТ'!B163</f>
        <v>Пригривденские дубы</v>
      </c>
      <c r="B101" s="20">
        <f>'Перечень ООПТ'!E163</f>
        <v>9.1899999999999996E-2</v>
      </c>
      <c r="C101" s="20"/>
      <c r="D101" s="20"/>
      <c r="E101" s="20"/>
      <c r="F101" s="20"/>
      <c r="G101" s="20">
        <f t="shared" ref="G101:G108" si="21">B101</f>
        <v>9.1899999999999996E-2</v>
      </c>
      <c r="H101" s="20"/>
      <c r="I101" s="20"/>
      <c r="J101" s="13"/>
    </row>
    <row r="102" spans="1:10" x14ac:dyDescent="0.25">
      <c r="A102" s="20" t="str">
        <f>'Перечень ООПТ'!B164</f>
        <v>Святовольский ольс</v>
      </c>
      <c r="B102" s="20">
        <f>'Перечень ООПТ'!E164</f>
        <v>4.0999999999999996</v>
      </c>
      <c r="C102" s="20"/>
      <c r="D102" s="20"/>
      <c r="E102" s="20"/>
      <c r="F102" s="20"/>
      <c r="G102" s="20">
        <f t="shared" si="21"/>
        <v>4.0999999999999996</v>
      </c>
      <c r="H102" s="20"/>
      <c r="I102" s="20"/>
      <c r="J102" s="13"/>
    </row>
    <row r="103" spans="1:10" x14ac:dyDescent="0.25">
      <c r="A103" s="20" t="str">
        <f>'Перечень ООПТ'!B165</f>
        <v>Обровский дуб</v>
      </c>
      <c r="B103" s="20">
        <f>'Перечень ООПТ'!E165</f>
        <v>1.3299999999999999E-2</v>
      </c>
      <c r="C103" s="20"/>
      <c r="D103" s="20"/>
      <c r="E103" s="20"/>
      <c r="F103" s="20"/>
      <c r="G103" s="20">
        <f t="shared" si="21"/>
        <v>1.3299999999999999E-2</v>
      </c>
      <c r="H103" s="20"/>
      <c r="I103" s="20"/>
      <c r="J103" s="13"/>
    </row>
    <row r="104" spans="1:10" ht="26.25" x14ac:dyDescent="0.25">
      <c r="A104" s="20" t="str">
        <f>'Перечень ООПТ'!B166</f>
        <v>Лиственницы Пусловских</v>
      </c>
      <c r="B104" s="20">
        <f>'Перечень ООПТ'!E166</f>
        <v>2.6700000000000002E-2</v>
      </c>
      <c r="C104" s="20"/>
      <c r="D104" s="20"/>
      <c r="E104" s="20"/>
      <c r="F104" s="20"/>
      <c r="G104" s="20">
        <f t="shared" si="21"/>
        <v>2.6700000000000002E-2</v>
      </c>
      <c r="H104" s="20"/>
      <c r="I104" s="20"/>
      <c r="J104" s="13"/>
    </row>
    <row r="105" spans="1:10" ht="26.25" x14ac:dyDescent="0.25">
      <c r="A105" s="20" t="str">
        <f>'Перечень ООПТ'!B167</f>
        <v>Ивацевичское криволесье</v>
      </c>
      <c r="B105" s="20">
        <f>'Перечень ООПТ'!E167</f>
        <v>1.28</v>
      </c>
      <c r="C105" s="20"/>
      <c r="D105" s="20"/>
      <c r="E105" s="20"/>
      <c r="F105" s="20"/>
      <c r="G105" s="20">
        <f t="shared" si="21"/>
        <v>1.28</v>
      </c>
      <c r="H105" s="20"/>
      <c r="I105" s="20"/>
      <c r="J105" s="13"/>
    </row>
    <row r="106" spans="1:10" x14ac:dyDescent="0.25">
      <c r="A106" s="20" t="str">
        <f>'Перечень ООПТ'!B168</f>
        <v>Затишье</v>
      </c>
      <c r="B106" s="20">
        <f>'Перечень ООПТ'!E168</f>
        <v>2.76</v>
      </c>
      <c r="C106" s="20"/>
      <c r="D106" s="20"/>
      <c r="E106" s="20"/>
      <c r="F106" s="20"/>
      <c r="G106" s="20">
        <f t="shared" si="21"/>
        <v>2.76</v>
      </c>
      <c r="H106" s="20"/>
      <c r="I106" s="20"/>
      <c r="J106" s="13"/>
    </row>
    <row r="107" spans="1:10" x14ac:dyDescent="0.25">
      <c r="A107" s="20" t="str">
        <f>'Перечень ООПТ'!B169</f>
        <v>Гичицкие березы</v>
      </c>
      <c r="B107" s="20">
        <f>'Перечень ООПТ'!E169</f>
        <v>1.41</v>
      </c>
      <c r="C107" s="20"/>
      <c r="D107" s="20"/>
      <c r="E107" s="20"/>
      <c r="F107" s="20"/>
      <c r="G107" s="20">
        <f t="shared" si="21"/>
        <v>1.41</v>
      </c>
      <c r="H107" s="20"/>
      <c r="I107" s="20"/>
      <c r="J107" s="13"/>
    </row>
    <row r="108" spans="1:10" x14ac:dyDescent="0.25">
      <c r="A108" s="20" t="str">
        <f>'Перечень ООПТ'!B170</f>
        <v>Бытенский родник</v>
      </c>
      <c r="B108" s="20">
        <f>'Перечень ООПТ'!E170</f>
        <v>1.56</v>
      </c>
      <c r="C108" s="20"/>
      <c r="D108" s="20"/>
      <c r="E108" s="20"/>
      <c r="F108" s="20"/>
      <c r="G108" s="20">
        <f t="shared" si="21"/>
        <v>1.56</v>
      </c>
      <c r="H108" s="20"/>
      <c r="I108" s="20"/>
      <c r="J108" s="13"/>
    </row>
    <row r="109" spans="1:10" x14ac:dyDescent="0.25">
      <c r="A109" s="20" t="str">
        <f>'Перечень ООПТ'!B171</f>
        <v>Дуб и сосна</v>
      </c>
      <c r="B109" s="20">
        <f>'Перечень ООПТ'!E171</f>
        <v>2.01E-2</v>
      </c>
      <c r="C109" s="20"/>
      <c r="D109" s="20"/>
      <c r="E109" s="20"/>
      <c r="F109" s="20"/>
      <c r="G109" s="20">
        <f>B109</f>
        <v>2.01E-2</v>
      </c>
      <c r="H109" s="20"/>
      <c r="I109" s="20"/>
      <c r="J109" s="13"/>
    </row>
    <row r="110" spans="1:10" x14ac:dyDescent="0.25">
      <c r="A110" s="26" t="s">
        <v>317</v>
      </c>
      <c r="B110" s="27">
        <f t="shared" ref="B110:G110" si="22">SUM(B111:B122)</f>
        <v>40460.598900000019</v>
      </c>
      <c r="C110" s="27">
        <f t="shared" si="22"/>
        <v>39419.800000000003</v>
      </c>
      <c r="D110" s="27">
        <f t="shared" si="22"/>
        <v>0</v>
      </c>
      <c r="E110" s="27">
        <f t="shared" si="22"/>
        <v>982.75869999999998</v>
      </c>
      <c r="F110" s="27">
        <f t="shared" si="22"/>
        <v>2E-3</v>
      </c>
      <c r="G110" s="27">
        <f t="shared" si="22"/>
        <v>58.038199999999996</v>
      </c>
      <c r="H110" s="56">
        <v>170532.23</v>
      </c>
      <c r="I110" s="57">
        <f>B110/H110*100</f>
        <v>23.726071546709978</v>
      </c>
      <c r="J110" s="13"/>
    </row>
    <row r="111" spans="1:10" x14ac:dyDescent="0.25">
      <c r="A111" s="23" t="s">
        <v>318</v>
      </c>
      <c r="B111" s="22">
        <v>39419.800000000003</v>
      </c>
      <c r="C111" s="20">
        <f>B111</f>
        <v>39419.800000000003</v>
      </c>
      <c r="D111" s="20"/>
      <c r="E111" s="20"/>
      <c r="F111" s="20"/>
      <c r="G111" s="20"/>
      <c r="H111" s="20"/>
      <c r="I111" s="20"/>
      <c r="J111" s="13"/>
    </row>
    <row r="112" spans="1:10" x14ac:dyDescent="0.25">
      <c r="A112" s="20" t="str">
        <f>'Перечень ООПТ'!B63</f>
        <v>Долбнево</v>
      </c>
      <c r="B112" s="20">
        <f>'Перечень ООПТ'!E63</f>
        <v>982.75869999999998</v>
      </c>
      <c r="C112" s="20"/>
      <c r="D112" s="20"/>
      <c r="E112" s="20">
        <f t="shared" ref="E112" si="23">B112</f>
        <v>982.75869999999998</v>
      </c>
      <c r="F112" s="20"/>
      <c r="G112" s="20"/>
      <c r="H112" s="20"/>
      <c r="I112" s="20"/>
      <c r="J112" s="13"/>
    </row>
    <row r="113" spans="1:10" ht="26.25" x14ac:dyDescent="0.25">
      <c r="A113" s="20" t="str">
        <f>'Перечень ООПТ'!B97</f>
        <v>Дуб пирамидальный «Высоковский»</v>
      </c>
      <c r="B113" s="20">
        <f>'Перечень ООПТ'!E97</f>
        <v>2E-3</v>
      </c>
      <c r="C113" s="20"/>
      <c r="D113" s="20"/>
      <c r="E113" s="20"/>
      <c r="F113" s="20">
        <f>B113</f>
        <v>2E-3</v>
      </c>
      <c r="G113" s="20"/>
      <c r="H113" s="20"/>
      <c r="I113" s="20"/>
      <c r="J113" s="13"/>
    </row>
    <row r="114" spans="1:10" ht="26.25" x14ac:dyDescent="0.25">
      <c r="A114" s="20" t="str">
        <f>'Перечень ООПТ'!B172</f>
        <v>Старинный парк в д. Гремяча</v>
      </c>
      <c r="B114" s="20">
        <f>'Перечень ООПТ'!E172</f>
        <v>9.49</v>
      </c>
      <c r="C114" s="20"/>
      <c r="D114" s="20"/>
      <c r="E114" s="20"/>
      <c r="F114" s="20"/>
      <c r="G114" s="20">
        <f>B114</f>
        <v>9.49</v>
      </c>
      <c r="H114" s="20"/>
      <c r="I114" s="20"/>
      <c r="J114" s="13"/>
    </row>
    <row r="115" spans="1:10" ht="26.25" x14ac:dyDescent="0.25">
      <c r="A115" s="20" t="str">
        <f>'Перечень ООПТ'!B173</f>
        <v>Верховичский плющевник</v>
      </c>
      <c r="B115" s="20">
        <f>'Перечень ООПТ'!E173</f>
        <v>2.8E-3</v>
      </c>
      <c r="C115" s="20"/>
      <c r="D115" s="20"/>
      <c r="E115" s="20"/>
      <c r="F115" s="20"/>
      <c r="G115" s="20">
        <f t="shared" ref="G115:G120" si="24">B115</f>
        <v>2.8E-3</v>
      </c>
      <c r="H115" s="20"/>
      <c r="I115" s="20"/>
      <c r="J115" s="13"/>
    </row>
    <row r="116" spans="1:10" ht="26.25" x14ac:dyDescent="0.25">
      <c r="A116" s="20" t="str">
        <f>'Перечень ООПТ'!B174</f>
        <v>Парк культуры и отдыха в  г. Высокое</v>
      </c>
      <c r="B116" s="20">
        <f>'Перечень ООПТ'!E174</f>
        <v>20.48</v>
      </c>
      <c r="C116" s="20"/>
      <c r="D116" s="20"/>
      <c r="E116" s="20"/>
      <c r="F116" s="20"/>
      <c r="G116" s="20">
        <f t="shared" si="24"/>
        <v>20.48</v>
      </c>
      <c r="H116" s="20"/>
      <c r="I116" s="20"/>
      <c r="J116" s="13"/>
    </row>
    <row r="117" spans="1:10" x14ac:dyDescent="0.25">
      <c r="A117" s="20" t="str">
        <f>'Перечень ООПТ'!B175</f>
        <v>Родник «Тумин»</v>
      </c>
      <c r="B117" s="20">
        <f>'Перечень ООПТ'!E175</f>
        <v>0.1148</v>
      </c>
      <c r="C117" s="20"/>
      <c r="D117" s="20"/>
      <c r="E117" s="20"/>
      <c r="F117" s="20"/>
      <c r="G117" s="20">
        <f t="shared" si="24"/>
        <v>0.1148</v>
      </c>
      <c r="H117" s="20"/>
      <c r="I117" s="20"/>
      <c r="J117" s="13"/>
    </row>
    <row r="118" spans="1:10" x14ac:dyDescent="0.25">
      <c r="A118" s="20" t="str">
        <f>'Перечень ООПТ'!B176</f>
        <v>Родник «Белево»</v>
      </c>
      <c r="B118" s="20">
        <f>'Перечень ООПТ'!E176</f>
        <v>0.01</v>
      </c>
      <c r="C118" s="20"/>
      <c r="D118" s="20"/>
      <c r="E118" s="20"/>
      <c r="F118" s="20"/>
      <c r="G118" s="20">
        <f t="shared" si="24"/>
        <v>0.01</v>
      </c>
      <c r="H118" s="20"/>
      <c r="I118" s="20"/>
      <c r="J118" s="13"/>
    </row>
    <row r="119" spans="1:10" x14ac:dyDescent="0.25">
      <c r="A119" s="20" t="str">
        <f>'Перечень ООПТ'!B177</f>
        <v>Родник «Ставы»</v>
      </c>
      <c r="B119" s="20">
        <f>'Перечень ООПТ'!E177</f>
        <v>0.22170000000000001</v>
      </c>
      <c r="C119" s="20"/>
      <c r="D119" s="20"/>
      <c r="E119" s="20"/>
      <c r="F119" s="20"/>
      <c r="G119" s="20">
        <f t="shared" si="24"/>
        <v>0.22170000000000001</v>
      </c>
      <c r="H119" s="20"/>
      <c r="I119" s="20"/>
      <c r="J119" s="13"/>
    </row>
    <row r="120" spans="1:10" ht="26.25" x14ac:dyDescent="0.25">
      <c r="A120" s="20" t="str">
        <f>'Перечень ООПТ'!B178</f>
        <v>Турнянский грачевник</v>
      </c>
      <c r="B120" s="20">
        <f>'Перечень ООПТ'!E178</f>
        <v>26.236899999999999</v>
      </c>
      <c r="C120" s="20"/>
      <c r="D120" s="20"/>
      <c r="E120" s="20"/>
      <c r="F120" s="20"/>
      <c r="G120" s="20">
        <f t="shared" si="24"/>
        <v>26.236899999999999</v>
      </c>
      <c r="H120" s="20"/>
      <c r="I120" s="20"/>
      <c r="J120" s="13"/>
    </row>
    <row r="121" spans="1:10" ht="26.25" x14ac:dyDescent="0.25">
      <c r="A121" s="20" t="str">
        <f>'Перечень ООПТ'!B179</f>
        <v>Муравчицкие конгломераты</v>
      </c>
      <c r="B121" s="20">
        <f>'Перечень ООПТ'!E179</f>
        <v>2E-3</v>
      </c>
      <c r="C121" s="20"/>
      <c r="D121" s="20"/>
      <c r="E121" s="20"/>
      <c r="F121" s="20"/>
      <c r="G121" s="20">
        <f>B121</f>
        <v>2E-3</v>
      </c>
      <c r="H121" s="20"/>
      <c r="I121" s="20"/>
      <c r="J121" s="13"/>
    </row>
    <row r="122" spans="1:10" ht="26.25" x14ac:dyDescent="0.25">
      <c r="A122" s="20" t="str">
        <f>'Перечень ООПТ'!B180</f>
        <v>Видомлянская озерная котловина</v>
      </c>
      <c r="B122" s="20">
        <f>'Перечень ООПТ'!E180</f>
        <v>1.48</v>
      </c>
      <c r="C122" s="20"/>
      <c r="D122" s="20"/>
      <c r="E122" s="20"/>
      <c r="F122" s="20"/>
      <c r="G122" s="20">
        <f>B122</f>
        <v>1.48</v>
      </c>
      <c r="H122" s="20"/>
      <c r="I122" s="20"/>
      <c r="J122" s="13"/>
    </row>
    <row r="123" spans="1:10" x14ac:dyDescent="0.25">
      <c r="A123" s="18" t="s">
        <v>319</v>
      </c>
      <c r="B123" s="18">
        <f>SUM(B124:B136)</f>
        <v>13099.534000000003</v>
      </c>
      <c r="C123" s="18">
        <f t="shared" ref="C123" si="25">SUM(C124:C130)</f>
        <v>0</v>
      </c>
      <c r="D123" s="18">
        <f t="shared" ref="D123:G123" si="26">SUM(D124:D136)</f>
        <v>1617.33</v>
      </c>
      <c r="E123" s="18">
        <f t="shared" si="26"/>
        <v>11377.851999999999</v>
      </c>
      <c r="F123" s="18">
        <f t="shared" si="26"/>
        <v>66.022000000000006</v>
      </c>
      <c r="G123" s="18">
        <f t="shared" si="26"/>
        <v>38.33</v>
      </c>
      <c r="H123" s="18">
        <v>204124.22</v>
      </c>
      <c r="I123" s="17">
        <f>B123/H123*100</f>
        <v>6.4174324830243084</v>
      </c>
      <c r="J123" s="13"/>
    </row>
    <row r="124" spans="1:10" x14ac:dyDescent="0.25">
      <c r="A124" s="23" t="s">
        <v>18</v>
      </c>
      <c r="B124" s="24">
        <v>1617.33</v>
      </c>
      <c r="C124" s="20"/>
      <c r="D124" s="20">
        <f>B124</f>
        <v>1617.33</v>
      </c>
      <c r="E124" s="20"/>
      <c r="F124" s="20"/>
      <c r="G124" s="20"/>
      <c r="H124" s="20"/>
      <c r="I124" s="20"/>
    </row>
    <row r="125" spans="1:10" x14ac:dyDescent="0.25">
      <c r="A125" s="20" t="str">
        <f>'Перечень ООПТ'!B64</f>
        <v>Дивин-Великий лес</v>
      </c>
      <c r="B125" s="20">
        <f>'Перечень ООПТ'!E64</f>
        <v>6769.94</v>
      </c>
      <c r="C125" s="20"/>
      <c r="D125" s="20"/>
      <c r="E125" s="20">
        <f>B125</f>
        <v>6769.94</v>
      </c>
      <c r="F125" s="20"/>
      <c r="G125" s="20"/>
      <c r="H125" s="20"/>
      <c r="I125" s="20"/>
    </row>
    <row r="126" spans="1:10" x14ac:dyDescent="0.25">
      <c r="A126" s="20" t="str">
        <f>'Перечень ООПТ'!B65</f>
        <v>Ель</v>
      </c>
      <c r="B126" s="20">
        <f>'Перечень ООПТ'!E65</f>
        <v>952.01199999999994</v>
      </c>
      <c r="C126" s="20"/>
      <c r="D126" s="20"/>
      <c r="E126" s="20">
        <f t="shared" ref="E126:E127" si="27">B126</f>
        <v>952.01199999999994</v>
      </c>
      <c r="F126" s="20"/>
      <c r="G126" s="20"/>
      <c r="H126" s="20"/>
      <c r="I126" s="20"/>
    </row>
    <row r="127" spans="1:10" x14ac:dyDescent="0.25">
      <c r="A127" s="20" t="str">
        <f>'Перечень ООПТ'!B66</f>
        <v>Бобровина</v>
      </c>
      <c r="B127" s="20">
        <f>'Перечень ООПТ'!E66</f>
        <v>3655.9</v>
      </c>
      <c r="C127" s="20"/>
      <c r="D127" s="20"/>
      <c r="E127" s="20">
        <f t="shared" si="27"/>
        <v>3655.9</v>
      </c>
      <c r="F127" s="20"/>
      <c r="G127" s="20"/>
      <c r="H127" s="20"/>
      <c r="I127" s="20"/>
    </row>
    <row r="128" spans="1:10" x14ac:dyDescent="0.25">
      <c r="A128" s="20" t="str">
        <f>'Перечень ООПТ'!B98</f>
        <v>Дуб «Суворовский»</v>
      </c>
      <c r="B128" s="20">
        <f>'Перечень ООПТ'!E98</f>
        <v>2.1999999999999999E-2</v>
      </c>
      <c r="C128" s="20"/>
      <c r="D128" s="20"/>
      <c r="E128" s="20"/>
      <c r="F128" s="20">
        <f>B128</f>
        <v>2.1999999999999999E-2</v>
      </c>
      <c r="G128" s="20"/>
      <c r="H128" s="20"/>
      <c r="I128" s="20"/>
    </row>
    <row r="129" spans="1:9" ht="26.25" x14ac:dyDescent="0.25">
      <c r="A129" s="20" t="str">
        <f>'Перечень ООПТ'!B99</f>
        <v>Парк имени А. В. Суворова</v>
      </c>
      <c r="B129" s="20">
        <f>'Перечень ООПТ'!E99</f>
        <v>66</v>
      </c>
      <c r="C129" s="20"/>
      <c r="D129" s="20"/>
      <c r="E129" s="20"/>
      <c r="F129" s="20">
        <f>B129</f>
        <v>66</v>
      </c>
      <c r="G129" s="20"/>
      <c r="H129" s="20"/>
      <c r="I129" s="20"/>
    </row>
    <row r="130" spans="1:9" x14ac:dyDescent="0.25">
      <c r="A130" s="20" t="str">
        <f>'Перечень ООПТ'!B181</f>
        <v xml:space="preserve">Клища </v>
      </c>
      <c r="B130" s="20">
        <f>'Перечень ООПТ'!E181</f>
        <v>18.100000000000001</v>
      </c>
      <c r="C130" s="20"/>
      <c r="D130" s="20"/>
      <c r="E130" s="20"/>
      <c r="F130" s="20"/>
      <c r="G130" s="20">
        <f>B130</f>
        <v>18.100000000000001</v>
      </c>
      <c r="H130" s="20"/>
      <c r="I130" s="20"/>
    </row>
    <row r="131" spans="1:9" ht="22.5" customHeight="1" x14ac:dyDescent="0.25">
      <c r="A131" s="20" t="str">
        <f>'Перечень ООПТ'!B182</f>
        <v>Запрудский плющевник</v>
      </c>
      <c r="B131" s="20">
        <f>'Перечень ООПТ'!E182</f>
        <v>1.19</v>
      </c>
      <c r="C131" s="20"/>
      <c r="D131" s="20"/>
      <c r="E131" s="20"/>
      <c r="F131" s="20"/>
      <c r="G131" s="20">
        <f>B131</f>
        <v>1.19</v>
      </c>
      <c r="H131" s="20"/>
      <c r="I131" s="20"/>
    </row>
    <row r="132" spans="1:9" x14ac:dyDescent="0.25">
      <c r="A132" s="20" t="str">
        <f>'Перечень ООПТ'!B183</f>
        <v>Парк Литвиново</v>
      </c>
      <c r="B132" s="20">
        <f>'Перечень ООПТ'!E183</f>
        <v>6.1</v>
      </c>
      <c r="C132" s="20"/>
      <c r="D132" s="20"/>
      <c r="E132" s="20"/>
      <c r="F132" s="20"/>
      <c r="G132" s="20">
        <f t="shared" ref="G132:G136" si="28">B132</f>
        <v>6.1</v>
      </c>
      <c r="H132" s="20"/>
      <c r="I132" s="20"/>
    </row>
    <row r="133" spans="1:9" x14ac:dyDescent="0.25">
      <c r="A133" s="20" t="str">
        <f>'Перечень ООПТ'!B184</f>
        <v>Парк Молочевщина</v>
      </c>
      <c r="B133" s="20">
        <f>'Перечень ООПТ'!E184</f>
        <v>6.4</v>
      </c>
      <c r="C133" s="20"/>
      <c r="D133" s="20"/>
      <c r="E133" s="20"/>
      <c r="F133" s="20"/>
      <c r="G133" s="20">
        <f t="shared" si="28"/>
        <v>6.4</v>
      </c>
      <c r="H133" s="20"/>
      <c r="I133" s="20"/>
    </row>
    <row r="134" spans="1:9" x14ac:dyDescent="0.25">
      <c r="A134" s="20" t="str">
        <f>'Перечень ООПТ'!B185</f>
        <v>Парк Полятичи</v>
      </c>
      <c r="B134" s="20">
        <f>'Перечень ООПТ'!E185</f>
        <v>0.94</v>
      </c>
      <c r="C134" s="20"/>
      <c r="D134" s="20"/>
      <c r="E134" s="20"/>
      <c r="F134" s="20"/>
      <c r="G134" s="20">
        <f t="shared" si="28"/>
        <v>0.94</v>
      </c>
      <c r="H134" s="20"/>
      <c r="I134" s="20"/>
    </row>
    <row r="135" spans="1:9" x14ac:dyDescent="0.25">
      <c r="A135" s="20" t="str">
        <f>'Перечень ООПТ'!B186</f>
        <v>Парк Шемета</v>
      </c>
      <c r="B135" s="20">
        <f>'Перечень ООПТ'!E186</f>
        <v>3.07</v>
      </c>
      <c r="C135" s="20"/>
      <c r="D135" s="20"/>
      <c r="E135" s="20"/>
      <c r="F135" s="20"/>
      <c r="G135" s="20">
        <f t="shared" si="28"/>
        <v>3.07</v>
      </c>
      <c r="H135" s="20"/>
      <c r="I135" s="20"/>
    </row>
    <row r="136" spans="1:9" x14ac:dyDescent="0.25">
      <c r="A136" s="20" t="str">
        <f>'Перечень ООПТ'!B187</f>
        <v>Шеметовские березы</v>
      </c>
      <c r="B136" s="20">
        <f>'Перечень ООПТ'!E187</f>
        <v>2.5299999999999998</v>
      </c>
      <c r="C136" s="20"/>
      <c r="D136" s="20"/>
      <c r="E136" s="20"/>
      <c r="F136" s="20"/>
      <c r="G136" s="20">
        <f t="shared" si="28"/>
        <v>2.5299999999999998</v>
      </c>
      <c r="H136" s="20"/>
      <c r="I136" s="20"/>
    </row>
    <row r="137" spans="1:9" x14ac:dyDescent="0.25">
      <c r="A137" s="18" t="s">
        <v>320</v>
      </c>
      <c r="B137" s="18">
        <f>SUM(B138:B143)</f>
        <v>38654.946300000003</v>
      </c>
      <c r="C137" s="18">
        <f t="shared" ref="C137:G137" si="29">SUM(C138:C143)</f>
        <v>0</v>
      </c>
      <c r="D137" s="18">
        <f t="shared" si="29"/>
        <v>36532.770000000004</v>
      </c>
      <c r="E137" s="18">
        <f t="shared" si="29"/>
        <v>2119.38</v>
      </c>
      <c r="F137" s="18">
        <f t="shared" si="29"/>
        <v>6.5000000000000002E-2</v>
      </c>
      <c r="G137" s="18">
        <f t="shared" si="29"/>
        <v>2.7313000000000001</v>
      </c>
      <c r="H137" s="18">
        <v>266976.75</v>
      </c>
      <c r="I137" s="17">
        <f>B137/H137*100</f>
        <v>14.478768769190578</v>
      </c>
    </row>
    <row r="138" spans="1:9" x14ac:dyDescent="0.25">
      <c r="A138" s="23" t="s">
        <v>33</v>
      </c>
      <c r="B138" s="22">
        <v>26018.37</v>
      </c>
      <c r="C138" s="20"/>
      <c r="D138" s="20">
        <f>B138</f>
        <v>26018.37</v>
      </c>
      <c r="E138" s="20"/>
      <c r="F138" s="20"/>
      <c r="G138" s="20"/>
      <c r="H138" s="20"/>
      <c r="I138" s="20"/>
    </row>
    <row r="139" spans="1:9" x14ac:dyDescent="0.25">
      <c r="A139" s="23" t="s">
        <v>39</v>
      </c>
      <c r="B139" s="22">
        <v>1231.4000000000001</v>
      </c>
      <c r="C139" s="20"/>
      <c r="D139" s="20">
        <f>B139</f>
        <v>1231.4000000000001</v>
      </c>
      <c r="E139" s="20"/>
      <c r="F139" s="20"/>
      <c r="G139" s="20"/>
      <c r="H139" s="20"/>
      <c r="I139" s="20"/>
    </row>
    <row r="140" spans="1:9" x14ac:dyDescent="0.25">
      <c r="A140" s="20" t="s">
        <v>54</v>
      </c>
      <c r="B140" s="20">
        <v>9283</v>
      </c>
      <c r="C140" s="20"/>
      <c r="D140" s="20">
        <f>B140</f>
        <v>9283</v>
      </c>
      <c r="E140" s="20"/>
      <c r="F140" s="20"/>
      <c r="G140" s="20"/>
      <c r="H140" s="20"/>
      <c r="I140" s="20"/>
    </row>
    <row r="141" spans="1:9" x14ac:dyDescent="0.25">
      <c r="A141" s="20" t="str">
        <f>'Перечень ООПТ'!B67</f>
        <v>Велута</v>
      </c>
      <c r="B141" s="20">
        <f>'Перечень ООПТ'!E67</f>
        <v>2119.38</v>
      </c>
      <c r="C141" s="20"/>
      <c r="D141" s="20"/>
      <c r="E141" s="20">
        <f>B141</f>
        <v>2119.38</v>
      </c>
      <c r="F141" s="20"/>
      <c r="G141" s="20"/>
      <c r="H141" s="20"/>
      <c r="I141" s="20"/>
    </row>
    <row r="142" spans="1:9" ht="26.25" x14ac:dyDescent="0.25">
      <c r="A142" s="20" t="str">
        <f>'Перечень ООПТ'!B100</f>
        <v>Вековые дубы «Кожангородокские»</v>
      </c>
      <c r="B142" s="20">
        <f>'Перечень ООПТ'!E100</f>
        <v>6.5000000000000002E-2</v>
      </c>
      <c r="C142" s="20"/>
      <c r="D142" s="20"/>
      <c r="E142" s="20"/>
      <c r="F142" s="20">
        <f>B142</f>
        <v>6.5000000000000002E-2</v>
      </c>
      <c r="G142" s="20"/>
      <c r="H142" s="20"/>
      <c r="I142" s="20"/>
    </row>
    <row r="143" spans="1:9" ht="39" x14ac:dyDescent="0.25">
      <c r="A143" s="20" t="str">
        <f>'Перечень ООПТ'!B189</f>
        <v xml:space="preserve">Лунинецкие воротничковые сосны </v>
      </c>
      <c r="B143" s="20">
        <f>'Перечень ООПТ'!E189</f>
        <v>2.7313000000000001</v>
      </c>
      <c r="C143" s="20"/>
      <c r="D143" s="20"/>
      <c r="E143" s="20"/>
      <c r="F143" s="20"/>
      <c r="G143" s="20">
        <f>B143</f>
        <v>2.7313000000000001</v>
      </c>
      <c r="H143" s="20"/>
      <c r="I143" s="20"/>
    </row>
    <row r="144" spans="1:9" x14ac:dyDescent="0.25">
      <c r="A144" s="18" t="s">
        <v>321</v>
      </c>
      <c r="B144" s="18">
        <f>SUM(B145:B153)</f>
        <v>15124.554199999999</v>
      </c>
      <c r="C144" s="18">
        <f t="shared" ref="C144:G144" si="30">SUM(C145:C153)</f>
        <v>0</v>
      </c>
      <c r="D144" s="18">
        <f t="shared" si="30"/>
        <v>5570</v>
      </c>
      <c r="E144" s="18">
        <f t="shared" si="30"/>
        <v>9514.5400000000009</v>
      </c>
      <c r="F144" s="18">
        <f t="shared" si="30"/>
        <v>11.88</v>
      </c>
      <c r="G144" s="18">
        <f t="shared" si="30"/>
        <v>28.1342</v>
      </c>
      <c r="H144" s="18">
        <v>135376.92000000001</v>
      </c>
      <c r="I144" s="17">
        <f>B144/H144*100</f>
        <v>11.172180752819608</v>
      </c>
    </row>
    <row r="145" spans="1:9" x14ac:dyDescent="0.25">
      <c r="A145" s="23" t="s">
        <v>12</v>
      </c>
      <c r="B145" s="22">
        <v>5570</v>
      </c>
      <c r="C145" s="20"/>
      <c r="D145" s="20">
        <f>B145</f>
        <v>5570</v>
      </c>
      <c r="E145" s="20"/>
      <c r="F145" s="20"/>
      <c r="G145" s="20"/>
      <c r="H145" s="20"/>
      <c r="I145" s="20"/>
    </row>
    <row r="146" spans="1:9" x14ac:dyDescent="0.25">
      <c r="A146" s="20" t="str">
        <f>'Перечень ООПТ'!B68</f>
        <v>Лагоня</v>
      </c>
      <c r="B146" s="20">
        <f>'Перечень ООПТ'!E68</f>
        <v>327.57</v>
      </c>
      <c r="C146" s="20"/>
      <c r="D146" s="20"/>
      <c r="E146" s="20">
        <f>B146</f>
        <v>327.57</v>
      </c>
      <c r="F146" s="20"/>
      <c r="G146" s="20"/>
      <c r="H146" s="20"/>
      <c r="I146" s="20"/>
    </row>
    <row r="147" spans="1:9" x14ac:dyDescent="0.25">
      <c r="A147" s="20" t="str">
        <f>'Перечень ООПТ'!B69</f>
        <v>Святицкая пуща</v>
      </c>
      <c r="B147" s="20">
        <f>'Перечень ООПТ'!E69</f>
        <v>4929.05</v>
      </c>
      <c r="C147" s="20"/>
      <c r="D147" s="20"/>
      <c r="E147" s="20">
        <f t="shared" ref="E147:E149" si="31">B147</f>
        <v>4929.05</v>
      </c>
      <c r="F147" s="20"/>
      <c r="G147" s="20"/>
      <c r="H147" s="20"/>
      <c r="I147" s="20"/>
    </row>
    <row r="148" spans="1:9" x14ac:dyDescent="0.25">
      <c r="A148" s="20" t="str">
        <f>'Перечень ООПТ'!B70</f>
        <v>Устье Мышанки</v>
      </c>
      <c r="B148" s="20">
        <f>'Перечень ООПТ'!E70</f>
        <v>2076.17</v>
      </c>
      <c r="C148" s="20"/>
      <c r="D148" s="20"/>
      <c r="E148" s="20">
        <f t="shared" si="31"/>
        <v>2076.17</v>
      </c>
      <c r="F148" s="20"/>
      <c r="G148" s="20"/>
      <c r="H148" s="20"/>
      <c r="I148" s="20"/>
    </row>
    <row r="149" spans="1:9" x14ac:dyDescent="0.25">
      <c r="A149" s="20" t="str">
        <f>'Перечень ООПТ'!B71</f>
        <v>Цыгане</v>
      </c>
      <c r="B149" s="20">
        <f>'Перечень ООПТ'!E71</f>
        <v>2181.75</v>
      </c>
      <c r="C149" s="20"/>
      <c r="D149" s="20"/>
      <c r="E149" s="20">
        <f t="shared" si="31"/>
        <v>2181.75</v>
      </c>
      <c r="F149" s="20"/>
      <c r="G149" s="20"/>
      <c r="H149" s="20"/>
      <c r="I149" s="20"/>
    </row>
    <row r="150" spans="1:9" x14ac:dyDescent="0.25">
      <c r="A150" s="20" t="str">
        <f>'Перечень ООПТ'!B101</f>
        <v>Парк «Совейки»</v>
      </c>
      <c r="B150" s="20">
        <f>'Перечень ООПТ'!E101</f>
        <v>11.88</v>
      </c>
      <c r="C150" s="20"/>
      <c r="D150" s="20"/>
      <c r="E150" s="20"/>
      <c r="F150" s="20">
        <f>B150</f>
        <v>11.88</v>
      </c>
      <c r="G150" s="20"/>
      <c r="H150" s="20"/>
      <c r="I150" s="20"/>
    </row>
    <row r="151" spans="1:9" x14ac:dyDescent="0.25">
      <c r="A151" s="20" t="str">
        <f>'Перечень ООПТ'!B190</f>
        <v>Парк «Репихово»</v>
      </c>
      <c r="B151" s="20">
        <f>'Перечень ООПТ'!E190</f>
        <v>19.258199999999999</v>
      </c>
      <c r="C151" s="20"/>
      <c r="D151" s="20"/>
      <c r="E151" s="20"/>
      <c r="F151" s="20"/>
      <c r="G151" s="20">
        <f>B151</f>
        <v>19.258199999999999</v>
      </c>
      <c r="H151" s="20"/>
      <c r="I151" s="20"/>
    </row>
    <row r="152" spans="1:9" ht="26.25" x14ac:dyDescent="0.25">
      <c r="A152" s="20" t="str">
        <f>'Перечень ООПТ'!B191</f>
        <v>Цыганский альпинарий</v>
      </c>
      <c r="B152" s="20">
        <f>'Перечень ООПТ'!E191</f>
        <v>1.01</v>
      </c>
      <c r="C152" s="20"/>
      <c r="D152" s="20"/>
      <c r="E152" s="20"/>
      <c r="F152" s="20"/>
      <c r="G152" s="20">
        <f>B152</f>
        <v>1.01</v>
      </c>
      <c r="H152" s="20"/>
      <c r="I152" s="20"/>
    </row>
    <row r="153" spans="1:9" ht="28.5" customHeight="1" x14ac:dyDescent="0.25">
      <c r="A153" s="20" t="str">
        <f>'Перечень ООПТ'!B192</f>
        <v>Парк Нача Брындзовская</v>
      </c>
      <c r="B153" s="20">
        <f>'Перечень ООПТ'!E192</f>
        <v>7.8659999999999997</v>
      </c>
      <c r="C153" s="20"/>
      <c r="D153" s="20"/>
      <c r="E153" s="20"/>
      <c r="F153" s="20"/>
      <c r="G153" s="20">
        <f>B153</f>
        <v>7.8659999999999997</v>
      </c>
      <c r="H153" s="20"/>
      <c r="I153" s="20"/>
    </row>
    <row r="154" spans="1:9" x14ac:dyDescent="0.25">
      <c r="A154" s="18" t="s">
        <v>322</v>
      </c>
      <c r="B154" s="18">
        <f>SUM(B155:B178)</f>
        <v>10861.935124000003</v>
      </c>
      <c r="C154" s="18">
        <f t="shared" ref="C154" si="32">SUM(C155:C176)</f>
        <v>0</v>
      </c>
      <c r="D154" s="18">
        <f t="shared" ref="D154:I154" si="33">SUM(D155:D178)</f>
        <v>1594.07</v>
      </c>
      <c r="E154" s="18">
        <f t="shared" si="33"/>
        <v>8235.23</v>
      </c>
      <c r="F154" s="18">
        <f t="shared" si="33"/>
        <v>245.07482399999998</v>
      </c>
      <c r="G154" s="18">
        <f t="shared" si="33"/>
        <v>787.56029999999998</v>
      </c>
      <c r="H154" s="18">
        <f t="shared" si="33"/>
        <v>0</v>
      </c>
      <c r="I154" s="18">
        <f t="shared" si="33"/>
        <v>0</v>
      </c>
    </row>
    <row r="155" spans="1:9" x14ac:dyDescent="0.25">
      <c r="A155" s="20" t="s">
        <v>47</v>
      </c>
      <c r="B155" s="20">
        <v>1594.07</v>
      </c>
      <c r="C155" s="20"/>
      <c r="D155" s="20">
        <f>B155</f>
        <v>1594.07</v>
      </c>
      <c r="E155" s="20"/>
      <c r="F155" s="20"/>
      <c r="G155" s="20"/>
      <c r="H155" s="20"/>
      <c r="I155" s="20"/>
    </row>
    <row r="156" spans="1:9" x14ac:dyDescent="0.25">
      <c r="A156" s="20" t="str">
        <f>'Перечень ООПТ'!B72</f>
        <v>Гусак</v>
      </c>
      <c r="B156" s="20">
        <f>'Перечень ООПТ'!E72</f>
        <v>5648</v>
      </c>
      <c r="C156" s="20"/>
      <c r="D156" s="20"/>
      <c r="E156" s="20">
        <f>B156</f>
        <v>5648</v>
      </c>
      <c r="F156" s="20"/>
      <c r="G156" s="20"/>
      <c r="H156" s="20"/>
      <c r="I156" s="20"/>
    </row>
    <row r="157" spans="1:9" x14ac:dyDescent="0.25">
      <c r="A157" s="20" t="str">
        <f>'Перечень ООПТ'!B73</f>
        <v>Ореховский</v>
      </c>
      <c r="B157" s="20">
        <f>'Перечень ООПТ'!E73</f>
        <v>1809</v>
      </c>
      <c r="C157" s="20"/>
      <c r="D157" s="20"/>
      <c r="E157" s="20">
        <f t="shared" ref="E157:E159" si="34">B157</f>
        <v>1809</v>
      </c>
      <c r="F157" s="20"/>
      <c r="G157" s="20"/>
      <c r="H157" s="20"/>
      <c r="I157" s="20"/>
    </row>
    <row r="158" spans="1:9" x14ac:dyDescent="0.25">
      <c r="A158" s="20" t="str">
        <f>'Перечень ООПТ'!B74</f>
        <v>Хмелевка</v>
      </c>
      <c r="B158" s="20">
        <f>'Перечень ООПТ'!E74</f>
        <v>692.83</v>
      </c>
      <c r="C158" s="20"/>
      <c r="D158" s="20"/>
      <c r="E158" s="20">
        <f t="shared" si="34"/>
        <v>692.83</v>
      </c>
      <c r="F158" s="20"/>
      <c r="G158" s="20"/>
      <c r="H158" s="20"/>
      <c r="I158" s="20"/>
    </row>
    <row r="159" spans="1:9" x14ac:dyDescent="0.25">
      <c r="A159" s="20" t="str">
        <f>'Перечень ООПТ'!B75</f>
        <v>Хотиславский</v>
      </c>
      <c r="B159" s="20">
        <f>'Перечень ООПТ'!E75</f>
        <v>85.4</v>
      </c>
      <c r="C159" s="20"/>
      <c r="D159" s="20"/>
      <c r="E159" s="20">
        <f t="shared" si="34"/>
        <v>85.4</v>
      </c>
      <c r="F159" s="20"/>
      <c r="G159" s="20"/>
      <c r="H159" s="20"/>
      <c r="I159" s="20"/>
    </row>
    <row r="160" spans="1:9" ht="26.25" x14ac:dyDescent="0.25">
      <c r="A160" s="20" t="str">
        <f>'Перечень ООПТ'!B102</f>
        <v>Буки лесные «Великоритские»</v>
      </c>
      <c r="B160" s="20">
        <f>'Перечень ООПТ'!E102</f>
        <v>2.1999999999999999E-2</v>
      </c>
      <c r="C160" s="20"/>
      <c r="D160" s="20"/>
      <c r="E160" s="20"/>
      <c r="F160" s="20">
        <f>B160</f>
        <v>2.1999999999999999E-2</v>
      </c>
      <c r="G160" s="20"/>
      <c r="H160" s="20"/>
      <c r="I160" s="20"/>
    </row>
    <row r="161" spans="1:9" ht="26.25" x14ac:dyDescent="0.25">
      <c r="A161" s="20" t="str">
        <f>'Перечень ООПТ'!B103</f>
        <v>Дуб-патриарх «Пожежинский»</v>
      </c>
      <c r="B161" s="20">
        <f>'Перечень ООПТ'!E103</f>
        <v>0.03</v>
      </c>
      <c r="C161" s="20"/>
      <c r="D161" s="20"/>
      <c r="E161" s="20"/>
      <c r="F161" s="20">
        <f t="shared" ref="F161:F167" si="35">B161</f>
        <v>0.03</v>
      </c>
      <c r="G161" s="20"/>
      <c r="H161" s="20"/>
      <c r="I161" s="20"/>
    </row>
    <row r="162" spans="1:9" ht="26.25" x14ac:dyDescent="0.25">
      <c r="A162" s="20" t="str">
        <f>'Перечень ООПТ'!B104</f>
        <v>Царь-дуб «Пожежинский»</v>
      </c>
      <c r="B162" s="20">
        <f>'Перечень ООПТ'!E104</f>
        <v>2.1999999999999999E-2</v>
      </c>
      <c r="C162" s="20"/>
      <c r="D162" s="20"/>
      <c r="E162" s="20"/>
      <c r="F162" s="20">
        <f t="shared" si="35"/>
        <v>2.1999999999999999E-2</v>
      </c>
      <c r="G162" s="20"/>
      <c r="H162" s="20"/>
      <c r="I162" s="20"/>
    </row>
    <row r="163" spans="1:9" ht="26.25" x14ac:dyDescent="0.25">
      <c r="A163" s="20" t="str">
        <f>'Перечень ООПТ'!B105</f>
        <v>Островные ельники «Малоритские»</v>
      </c>
      <c r="B163" s="20">
        <f>'Перечень ООПТ'!E105</f>
        <v>17</v>
      </c>
      <c r="C163" s="20"/>
      <c r="D163" s="20"/>
      <c r="E163" s="20"/>
      <c r="F163" s="20">
        <f t="shared" si="35"/>
        <v>17</v>
      </c>
      <c r="G163" s="20"/>
      <c r="H163" s="20"/>
      <c r="I163" s="20"/>
    </row>
    <row r="164" spans="1:9" ht="26.25" x14ac:dyDescent="0.25">
      <c r="A164" s="20" t="str">
        <f>'Перечень ООПТ'!B106</f>
        <v>Островные ельники «Пожежинские»</v>
      </c>
      <c r="B164" s="20">
        <f>'Перечень ООПТ'!E106</f>
        <v>68</v>
      </c>
      <c r="C164" s="20"/>
      <c r="D164" s="20"/>
      <c r="E164" s="20"/>
      <c r="F164" s="20">
        <f t="shared" si="35"/>
        <v>68</v>
      </c>
      <c r="G164" s="20"/>
      <c r="H164" s="20"/>
      <c r="I164" s="20"/>
    </row>
    <row r="165" spans="1:9" ht="26.25" x14ac:dyDescent="0.25">
      <c r="A165" s="20" t="str">
        <f>'Перечень ООПТ'!B112</f>
        <v xml:space="preserve">Валун «Большой камень» питемский </v>
      </c>
      <c r="B165" s="20">
        <f>'Перечень ООПТ'!E112</f>
        <v>2.99E-4</v>
      </c>
      <c r="C165" s="20"/>
      <c r="D165" s="20"/>
      <c r="E165" s="20"/>
      <c r="F165" s="20">
        <f t="shared" si="35"/>
        <v>2.99E-4</v>
      </c>
      <c r="G165" s="20"/>
      <c r="H165" s="20"/>
      <c r="I165" s="20"/>
    </row>
    <row r="166" spans="1:9" ht="26.25" x14ac:dyDescent="0.25">
      <c r="A166" s="20" t="str">
        <f>'Перечень ООПТ'!B113</f>
        <v>Валун «Чертов камень» хмелевский</v>
      </c>
      <c r="B166" s="20">
        <f>'Перечень ООПТ'!E113</f>
        <v>5.2499999999999997E-4</v>
      </c>
      <c r="C166" s="20"/>
      <c r="D166" s="20"/>
      <c r="E166" s="20"/>
      <c r="F166" s="20">
        <f t="shared" si="35"/>
        <v>5.2499999999999997E-4</v>
      </c>
      <c r="G166" s="20"/>
      <c r="H166" s="20"/>
      <c r="I166" s="20"/>
    </row>
    <row r="167" spans="1:9" x14ac:dyDescent="0.25">
      <c r="A167" s="20" t="str">
        <f>'Перечень ООПТ'!B114</f>
        <v>Дюна «Мокранская»</v>
      </c>
      <c r="B167" s="20">
        <f>'Перечень ООПТ'!E114</f>
        <v>160</v>
      </c>
      <c r="C167" s="20"/>
      <c r="D167" s="20"/>
      <c r="E167" s="20"/>
      <c r="F167" s="20">
        <f t="shared" si="35"/>
        <v>160</v>
      </c>
      <c r="G167" s="20"/>
      <c r="H167" s="20"/>
      <c r="I167" s="20"/>
    </row>
    <row r="168" spans="1:9" x14ac:dyDescent="0.25">
      <c r="A168" s="20" t="str">
        <f>'Перечень ООПТ'!B193</f>
        <v>Парк Великорита</v>
      </c>
      <c r="B168" s="20">
        <f>'Перечень ООПТ'!E193</f>
        <v>3.74</v>
      </c>
      <c r="C168" s="20"/>
      <c r="D168" s="20"/>
      <c r="E168" s="20"/>
      <c r="F168" s="20"/>
      <c r="G168" s="20">
        <f>B168</f>
        <v>3.74</v>
      </c>
      <c r="H168" s="20"/>
      <c r="I168" s="20"/>
    </row>
    <row r="169" spans="1:9" x14ac:dyDescent="0.25">
      <c r="A169" s="20" t="str">
        <f>'Перечень ООПТ'!B194</f>
        <v>Высокое</v>
      </c>
      <c r="B169" s="20">
        <f>'Перечень ООПТ'!E194</f>
        <v>5.61</v>
      </c>
      <c r="C169" s="20"/>
      <c r="D169" s="20"/>
      <c r="E169" s="20"/>
      <c r="F169" s="20"/>
      <c r="G169" s="20">
        <f>B169</f>
        <v>5.61</v>
      </c>
      <c r="H169" s="20"/>
      <c r="I169" s="20"/>
    </row>
    <row r="170" spans="1:9" x14ac:dyDescent="0.25">
      <c r="A170" s="20" t="str">
        <f>'Перечень ООПТ'!B195</f>
        <v>Хотиславские липы</v>
      </c>
      <c r="B170" s="20">
        <f>'Перечень ООПТ'!E195</f>
        <v>0.04</v>
      </c>
      <c r="C170" s="20"/>
      <c r="D170" s="20"/>
      <c r="E170" s="20"/>
      <c r="F170" s="20"/>
      <c r="G170" s="20">
        <f t="shared" ref="G170:G176" si="36">B170</f>
        <v>0.04</v>
      </c>
      <c r="H170" s="20"/>
      <c r="I170" s="20"/>
    </row>
    <row r="171" spans="1:9" x14ac:dyDescent="0.25">
      <c r="A171" s="20" t="str">
        <f>'Перечень ООПТ'!B196</f>
        <v>Орлянская дюна</v>
      </c>
      <c r="B171" s="20">
        <f>'Перечень ООПТ'!E196</f>
        <v>181.04</v>
      </c>
      <c r="C171" s="20"/>
      <c r="D171" s="20"/>
      <c r="E171" s="20"/>
      <c r="F171" s="20"/>
      <c r="G171" s="20">
        <f t="shared" si="36"/>
        <v>181.04</v>
      </c>
      <c r="H171" s="20"/>
      <c r="I171" s="20"/>
    </row>
    <row r="172" spans="1:9" x14ac:dyDescent="0.25">
      <c r="A172" s="20" t="str">
        <f>'Перечень ООПТ'!B197</f>
        <v>Збуражская гряда</v>
      </c>
      <c r="B172" s="20">
        <f>'Перечень ООПТ'!E197</f>
        <v>194.68</v>
      </c>
      <c r="C172" s="20"/>
      <c r="D172" s="20"/>
      <c r="E172" s="20"/>
      <c r="F172" s="20"/>
      <c r="G172" s="20">
        <f t="shared" si="36"/>
        <v>194.68</v>
      </c>
      <c r="H172" s="20"/>
      <c r="I172" s="20"/>
    </row>
    <row r="173" spans="1:9" x14ac:dyDescent="0.25">
      <c r="A173" s="20" t="str">
        <f>'Перечень ООПТ'!B198</f>
        <v>Хотиславская дюна</v>
      </c>
      <c r="B173" s="20">
        <f>'Перечень ООПТ'!E198</f>
        <v>229.9</v>
      </c>
      <c r="C173" s="20"/>
      <c r="D173" s="20"/>
      <c r="E173" s="20"/>
      <c r="F173" s="20"/>
      <c r="G173" s="20">
        <f t="shared" si="36"/>
        <v>229.9</v>
      </c>
      <c r="H173" s="20"/>
      <c r="I173" s="20"/>
    </row>
    <row r="174" spans="1:9" x14ac:dyDescent="0.25">
      <c r="A174" s="20" t="str">
        <f>'Перечень ООПТ'!B199</f>
        <v>Меловая гора</v>
      </c>
      <c r="B174" s="20">
        <f>'Перечень ООПТ'!E199</f>
        <v>171.29</v>
      </c>
      <c r="C174" s="20"/>
      <c r="D174" s="20"/>
      <c r="E174" s="20"/>
      <c r="F174" s="20"/>
      <c r="G174" s="20">
        <f t="shared" si="36"/>
        <v>171.29</v>
      </c>
      <c r="H174" s="20"/>
      <c r="I174" s="20"/>
    </row>
    <row r="175" spans="1:9" x14ac:dyDescent="0.25">
      <c r="A175" s="20" t="str">
        <f>'Перечень ООПТ'!B200</f>
        <v>Олтушская береза</v>
      </c>
      <c r="B175" s="20">
        <f>'Перечень ООПТ'!E200</f>
        <v>0.01</v>
      </c>
      <c r="C175" s="20"/>
      <c r="D175" s="20"/>
      <c r="E175" s="20"/>
      <c r="F175" s="20"/>
      <c r="G175" s="20">
        <f t="shared" si="36"/>
        <v>0.01</v>
      </c>
      <c r="H175" s="20"/>
      <c r="I175" s="20"/>
    </row>
    <row r="176" spans="1:9" ht="39" x14ac:dyDescent="0.25">
      <c r="A176" s="20" t="str">
        <f>'Перечень ООПТ'!B203</f>
        <v>Фрагмент стариного парка в деревне Замшаны</v>
      </c>
      <c r="B176" s="20">
        <f>'Перечень ООПТ'!E203</f>
        <v>1.07</v>
      </c>
      <c r="C176" s="20"/>
      <c r="D176" s="20"/>
      <c r="E176" s="20"/>
      <c r="F176" s="20"/>
      <c r="G176" s="20">
        <f t="shared" si="36"/>
        <v>1.07</v>
      </c>
      <c r="H176" s="20"/>
      <c r="I176" s="20"/>
    </row>
    <row r="177" spans="1:9" x14ac:dyDescent="0.25">
      <c r="A177" s="20" t="str">
        <f>'Перечень ООПТ'!B201</f>
        <v>Великоритские грабы</v>
      </c>
      <c r="B177" s="20">
        <f>'Перечень ООПТ'!E201</f>
        <v>7.0300000000000001E-2</v>
      </c>
      <c r="C177" s="20"/>
      <c r="D177" s="20"/>
      <c r="E177" s="20"/>
      <c r="F177" s="20"/>
      <c r="G177" s="20">
        <f>B177</f>
        <v>7.0300000000000001E-2</v>
      </c>
      <c r="H177" s="20"/>
      <c r="I177" s="20"/>
    </row>
    <row r="178" spans="1:9" ht="24.75" customHeight="1" x14ac:dyDescent="0.25">
      <c r="A178" s="20" t="str">
        <f>'Перечень ООПТ'!B202</f>
        <v>Пожежинская криница</v>
      </c>
      <c r="B178" s="20">
        <f>'Перечень ООПТ'!E202</f>
        <v>0.11</v>
      </c>
      <c r="C178" s="20"/>
      <c r="D178" s="20"/>
      <c r="E178" s="20"/>
      <c r="F178" s="20"/>
      <c r="G178" s="20">
        <f>B178</f>
        <v>0.11</v>
      </c>
      <c r="H178" s="20"/>
      <c r="I178" s="20"/>
    </row>
    <row r="179" spans="1:9" x14ac:dyDescent="0.25">
      <c r="A179" s="18" t="s">
        <v>323</v>
      </c>
      <c r="B179" s="18">
        <f>SUM(B180:B200)</f>
        <v>28025.560799999999</v>
      </c>
      <c r="C179" s="18">
        <f t="shared" ref="C179:G179" si="37">SUM(C180:C200)</f>
        <v>0</v>
      </c>
      <c r="D179" s="18">
        <f t="shared" si="37"/>
        <v>24623.269999999997</v>
      </c>
      <c r="E179" s="18">
        <f t="shared" si="37"/>
        <v>3121.51</v>
      </c>
      <c r="F179" s="18">
        <f t="shared" si="37"/>
        <v>60</v>
      </c>
      <c r="G179" s="18">
        <f t="shared" si="37"/>
        <v>220.7808</v>
      </c>
      <c r="H179" s="18">
        <v>325275.82</v>
      </c>
      <c r="I179" s="17">
        <f>B179/H179*100</f>
        <v>8.6159373297406479</v>
      </c>
    </row>
    <row r="180" spans="1:9" x14ac:dyDescent="0.25">
      <c r="A180" s="23" t="s">
        <v>28</v>
      </c>
      <c r="B180" s="22">
        <v>9544.7099999999991</v>
      </c>
      <c r="C180" s="20"/>
      <c r="D180" s="20">
        <f>B180</f>
        <v>9544.7099999999991</v>
      </c>
      <c r="E180" s="20"/>
      <c r="F180" s="20"/>
      <c r="G180" s="20"/>
      <c r="H180" s="20"/>
      <c r="I180" s="20"/>
    </row>
    <row r="181" spans="1:9" x14ac:dyDescent="0.25">
      <c r="A181" s="23" t="s">
        <v>33</v>
      </c>
      <c r="B181" s="22">
        <v>13635.56</v>
      </c>
      <c r="C181" s="20"/>
      <c r="D181" s="20">
        <f t="shared" ref="D181:D182" si="38">B181</f>
        <v>13635.56</v>
      </c>
      <c r="E181" s="20"/>
      <c r="F181" s="20"/>
      <c r="G181" s="20"/>
      <c r="H181" s="20"/>
      <c r="I181" s="20"/>
    </row>
    <row r="182" spans="1:9" x14ac:dyDescent="0.25">
      <c r="A182" s="23" t="s">
        <v>51</v>
      </c>
      <c r="B182" s="22">
        <v>1443</v>
      </c>
      <c r="C182" s="20"/>
      <c r="D182" s="20">
        <f t="shared" si="38"/>
        <v>1443</v>
      </c>
      <c r="E182" s="20"/>
      <c r="F182" s="20"/>
      <c r="G182" s="20"/>
      <c r="H182" s="20"/>
      <c r="I182" s="20"/>
    </row>
    <row r="183" spans="1:9" x14ac:dyDescent="0.25">
      <c r="A183" s="20" t="str">
        <f>'Перечень ООПТ'!B76</f>
        <v>Ермаки</v>
      </c>
      <c r="B183" s="20">
        <f>'Перечень ООПТ'!E76</f>
        <v>78.959999999999994</v>
      </c>
      <c r="C183" s="20"/>
      <c r="D183" s="20"/>
      <c r="E183" s="20">
        <f>B183</f>
        <v>78.959999999999994</v>
      </c>
      <c r="F183" s="20"/>
      <c r="G183" s="20"/>
      <c r="H183" s="20"/>
      <c r="I183" s="20"/>
    </row>
    <row r="184" spans="1:9" x14ac:dyDescent="0.25">
      <c r="A184" s="20" t="str">
        <f>'Перечень ООПТ'!B77</f>
        <v>Изин</v>
      </c>
      <c r="B184" s="20">
        <f>'Перечень ООПТ'!E77</f>
        <v>1250.44</v>
      </c>
      <c r="C184" s="20"/>
      <c r="D184" s="20"/>
      <c r="E184" s="20">
        <f t="shared" ref="E184:E187" si="39">B184</f>
        <v>1250.44</v>
      </c>
      <c r="F184" s="20"/>
      <c r="G184" s="20"/>
      <c r="H184" s="20"/>
      <c r="I184" s="20"/>
    </row>
    <row r="185" spans="1:9" x14ac:dyDescent="0.25">
      <c r="A185" s="20" t="str">
        <f>'Перечень ООПТ'!B78</f>
        <v>Кончицы</v>
      </c>
      <c r="B185" s="20">
        <f>'Перечень ООПТ'!E78</f>
        <v>178.11</v>
      </c>
      <c r="C185" s="20"/>
      <c r="D185" s="20"/>
      <c r="E185" s="20">
        <f t="shared" si="39"/>
        <v>178.11</v>
      </c>
      <c r="F185" s="20"/>
      <c r="G185" s="20"/>
      <c r="H185" s="20"/>
      <c r="I185" s="20"/>
    </row>
    <row r="186" spans="1:9" x14ac:dyDescent="0.25">
      <c r="A186" s="20" t="str">
        <f>'Перечень ООПТ'!B79</f>
        <v>Ступское</v>
      </c>
      <c r="B186" s="20">
        <f>'Перечень ООПТ'!E79</f>
        <v>879</v>
      </c>
      <c r="C186" s="20"/>
      <c r="D186" s="20"/>
      <c r="E186" s="20">
        <f t="shared" si="39"/>
        <v>879</v>
      </c>
      <c r="F186" s="20"/>
      <c r="G186" s="20"/>
      <c r="H186" s="20"/>
      <c r="I186" s="20"/>
    </row>
    <row r="187" spans="1:9" x14ac:dyDescent="0.25">
      <c r="A187" s="20" t="str">
        <f>'Перечень ООПТ'!B80</f>
        <v>Ярута</v>
      </c>
      <c r="B187" s="20">
        <f>'Перечень ООПТ'!E80</f>
        <v>735</v>
      </c>
      <c r="C187" s="20"/>
      <c r="D187" s="20"/>
      <c r="E187" s="20">
        <f t="shared" si="39"/>
        <v>735</v>
      </c>
      <c r="F187" s="20"/>
      <c r="G187" s="20"/>
      <c r="H187" s="20"/>
      <c r="I187" s="20"/>
    </row>
    <row r="188" spans="1:9" x14ac:dyDescent="0.25">
      <c r="A188" s="20" t="str">
        <f>'Перечень ООПТ'!B107</f>
        <v>Парк «Поречье»</v>
      </c>
      <c r="B188" s="20">
        <f>'Перечень ООПТ'!E107</f>
        <v>60</v>
      </c>
      <c r="C188" s="20"/>
      <c r="D188" s="20"/>
      <c r="E188" s="20"/>
      <c r="F188" s="20">
        <f>B188</f>
        <v>60</v>
      </c>
      <c r="G188" s="20"/>
      <c r="H188" s="20"/>
      <c r="I188" s="20"/>
    </row>
    <row r="189" spans="1:9" x14ac:dyDescent="0.25">
      <c r="A189" s="20" t="str">
        <f>'Перечень ООПТ'!B204</f>
        <v>Гнедецкое заполье</v>
      </c>
      <c r="B189" s="20">
        <f>'Перечень ООПТ'!E204</f>
        <v>103.6</v>
      </c>
      <c r="C189" s="20"/>
      <c r="D189" s="20"/>
      <c r="E189" s="20"/>
      <c r="F189" s="20"/>
      <c r="G189" s="20">
        <f>B189</f>
        <v>103.6</v>
      </c>
      <c r="H189" s="20"/>
      <c r="I189" s="20"/>
    </row>
    <row r="190" spans="1:9" x14ac:dyDescent="0.25">
      <c r="A190" s="20" t="str">
        <f>'Перечень ООПТ'!B205</f>
        <v>Невельские вязы</v>
      </c>
      <c r="B190" s="20">
        <f>'Перечень ООПТ'!E205</f>
        <v>7.4999999999999997E-2</v>
      </c>
      <c r="C190" s="20"/>
      <c r="D190" s="20"/>
      <c r="E190" s="20"/>
      <c r="F190" s="20"/>
      <c r="G190" s="20">
        <f t="shared" ref="G190:G200" si="40">B190</f>
        <v>7.4999999999999997E-2</v>
      </c>
      <c r="H190" s="20"/>
      <c r="I190" s="20"/>
    </row>
    <row r="191" spans="1:9" ht="26.25" x14ac:dyDescent="0.25">
      <c r="A191" s="20" t="str">
        <f>'Перечень ООПТ'!B206</f>
        <v>Перехрестенские бересты</v>
      </c>
      <c r="B191" s="20">
        <f>'Перечень ООПТ'!E206</f>
        <v>7.0000000000000007E-2</v>
      </c>
      <c r="C191" s="20"/>
      <c r="D191" s="20"/>
      <c r="E191" s="20"/>
      <c r="F191" s="20"/>
      <c r="G191" s="20">
        <f t="shared" si="40"/>
        <v>7.0000000000000007E-2</v>
      </c>
      <c r="H191" s="20"/>
      <c r="I191" s="20"/>
    </row>
    <row r="192" spans="1:9" x14ac:dyDescent="0.25">
      <c r="A192" s="20" t="str">
        <f>'Перечень ООПТ'!B207</f>
        <v>Приозерье Змеиное</v>
      </c>
      <c r="B192" s="20">
        <f>'Перечень ООПТ'!E207</f>
        <v>5.7766000000000002</v>
      </c>
      <c r="C192" s="20"/>
      <c r="D192" s="20"/>
      <c r="E192" s="20"/>
      <c r="F192" s="20"/>
      <c r="G192" s="20">
        <f t="shared" si="40"/>
        <v>5.7766000000000002</v>
      </c>
      <c r="H192" s="20"/>
      <c r="I192" s="20"/>
    </row>
    <row r="193" spans="1:9" x14ac:dyDescent="0.25">
      <c r="A193" s="20" t="str">
        <f>'Перечень ООПТ'!B208</f>
        <v>Парк "Дубое"</v>
      </c>
      <c r="B193" s="20">
        <f>'Перечень ООПТ'!E208</f>
        <v>19.6892</v>
      </c>
      <c r="C193" s="20"/>
      <c r="D193" s="20"/>
      <c r="E193" s="20"/>
      <c r="F193" s="20"/>
      <c r="G193" s="20">
        <f t="shared" si="40"/>
        <v>19.6892</v>
      </c>
      <c r="H193" s="20"/>
      <c r="I193" s="20"/>
    </row>
    <row r="194" spans="1:9" x14ac:dyDescent="0.25">
      <c r="A194" s="20" t="str">
        <f>'Перечень ООПТ'!B209</f>
        <v>Лугопарк  Площево</v>
      </c>
      <c r="B194" s="20">
        <f>'Перечень ООПТ'!E209</f>
        <v>22.23</v>
      </c>
      <c r="C194" s="20"/>
      <c r="D194" s="20"/>
      <c r="E194" s="20"/>
      <c r="F194" s="20"/>
      <c r="G194" s="20">
        <f t="shared" si="40"/>
        <v>22.23</v>
      </c>
      <c r="H194" s="20"/>
      <c r="I194" s="20"/>
    </row>
    <row r="195" spans="1:9" ht="26.25" x14ac:dyDescent="0.25">
      <c r="A195" s="20" t="str">
        <f>'Перечень ООПТ'!B210</f>
        <v>Городищенская терраса</v>
      </c>
      <c r="B195" s="20">
        <f>'Перечень ООПТ'!E210</f>
        <v>1.08</v>
      </c>
      <c r="C195" s="20"/>
      <c r="D195" s="20"/>
      <c r="E195" s="20"/>
      <c r="F195" s="20"/>
      <c r="G195" s="20">
        <f t="shared" si="40"/>
        <v>1.08</v>
      </c>
      <c r="H195" s="20"/>
      <c r="I195" s="20"/>
    </row>
    <row r="196" spans="1:9" x14ac:dyDescent="0.25">
      <c r="A196" s="20" t="str">
        <f>'Перечень ООПТ'!B211</f>
        <v>Лесопарк "Кудричи"</v>
      </c>
      <c r="B196" s="20">
        <f>'Перечень ООПТ'!E211</f>
        <v>3.15</v>
      </c>
      <c r="C196" s="20"/>
      <c r="D196" s="20"/>
      <c r="E196" s="20"/>
      <c r="F196" s="20"/>
      <c r="G196" s="20">
        <f t="shared" si="40"/>
        <v>3.15</v>
      </c>
      <c r="H196" s="20"/>
      <c r="I196" s="20"/>
    </row>
    <row r="197" spans="1:9" x14ac:dyDescent="0.25">
      <c r="A197" s="20" t="str">
        <f>'Перечень ООПТ'!B212</f>
        <v>Парк "Выжловичи"</v>
      </c>
      <c r="B197" s="20">
        <f>'Перечень ООПТ'!E212</f>
        <v>8.57</v>
      </c>
      <c r="C197" s="20"/>
      <c r="D197" s="20"/>
      <c r="E197" s="20"/>
      <c r="F197" s="20"/>
      <c r="G197" s="20">
        <f t="shared" si="40"/>
        <v>8.57</v>
      </c>
      <c r="H197" s="20"/>
      <c r="I197" s="20"/>
    </row>
    <row r="198" spans="1:9" x14ac:dyDescent="0.25">
      <c r="A198" s="20" t="str">
        <f>'Перечень ООПТ'!B213</f>
        <v>Парк "Стошаны"</v>
      </c>
      <c r="B198" s="20">
        <f>'Перечень ООПТ'!E213</f>
        <v>14.15</v>
      </c>
      <c r="C198" s="20"/>
      <c r="D198" s="20"/>
      <c r="E198" s="20"/>
      <c r="F198" s="20"/>
      <c r="G198" s="20">
        <f t="shared" si="40"/>
        <v>14.15</v>
      </c>
      <c r="H198" s="20"/>
      <c r="I198" s="20"/>
    </row>
    <row r="199" spans="1:9" x14ac:dyDescent="0.25">
      <c r="A199" s="20" t="str">
        <f>'Перечень ООПТ'!B214</f>
        <v>Сошно</v>
      </c>
      <c r="B199" s="20">
        <f>'Перечень ООПТ'!E214</f>
        <v>31.29</v>
      </c>
      <c r="C199" s="20"/>
      <c r="D199" s="20"/>
      <c r="E199" s="20"/>
      <c r="F199" s="20"/>
      <c r="G199" s="20">
        <f t="shared" si="40"/>
        <v>31.29</v>
      </c>
      <c r="H199" s="20"/>
      <c r="I199" s="20"/>
    </row>
    <row r="200" spans="1:9" x14ac:dyDescent="0.25">
      <c r="A200" s="20" t="str">
        <f>'Перечень ООПТ'!B215</f>
        <v>Приозерье Мшачье</v>
      </c>
      <c r="B200" s="20">
        <f>'Перечень ООПТ'!E215</f>
        <v>11.1</v>
      </c>
      <c r="C200" s="20"/>
      <c r="D200" s="20"/>
      <c r="E200" s="20"/>
      <c r="F200" s="20"/>
      <c r="G200" s="20">
        <f t="shared" si="40"/>
        <v>11.1</v>
      </c>
      <c r="H200" s="20"/>
      <c r="I200" s="20"/>
    </row>
    <row r="201" spans="1:9" x14ac:dyDescent="0.25">
      <c r="A201" s="18" t="s">
        <v>324</v>
      </c>
      <c r="B201" s="28">
        <f>SUM(B202:B215)</f>
        <v>58243.053899999992</v>
      </c>
      <c r="C201" s="28">
        <f t="shared" ref="C201:G201" si="41">SUM(C202:C215)</f>
        <v>46857.5</v>
      </c>
      <c r="D201" s="28">
        <f t="shared" si="41"/>
        <v>7126.6</v>
      </c>
      <c r="E201" s="28">
        <f t="shared" si="41"/>
        <v>4189.68</v>
      </c>
      <c r="F201" s="28">
        <f t="shared" si="41"/>
        <v>0.3</v>
      </c>
      <c r="G201" s="28">
        <f t="shared" si="41"/>
        <v>68.9739</v>
      </c>
      <c r="H201" s="28">
        <v>280996.63</v>
      </c>
      <c r="I201" s="17">
        <f>B201/H201*100</f>
        <v>20.727314025082787</v>
      </c>
    </row>
    <row r="202" spans="1:9" x14ac:dyDescent="0.25">
      <c r="A202" s="23" t="s">
        <v>318</v>
      </c>
      <c r="B202" s="29">
        <v>46857.5</v>
      </c>
      <c r="C202" s="29">
        <f>B202</f>
        <v>46857.5</v>
      </c>
      <c r="D202" s="20"/>
      <c r="E202" s="20"/>
      <c r="F202" s="20"/>
      <c r="G202" s="20"/>
      <c r="H202" s="20"/>
      <c r="I202" s="20"/>
    </row>
    <row r="203" spans="1:9" x14ac:dyDescent="0.25">
      <c r="A203" s="23" t="s">
        <v>45</v>
      </c>
      <c r="B203" s="22">
        <v>2812</v>
      </c>
      <c r="C203" s="21"/>
      <c r="D203" s="20">
        <f>B203</f>
        <v>2812</v>
      </c>
      <c r="E203" s="20"/>
      <c r="F203" s="20"/>
      <c r="G203" s="20"/>
      <c r="H203" s="20"/>
      <c r="I203" s="20"/>
    </row>
    <row r="204" spans="1:9" x14ac:dyDescent="0.25">
      <c r="A204" s="23" t="s">
        <v>55</v>
      </c>
      <c r="B204" s="22">
        <v>4314.6000000000004</v>
      </c>
      <c r="C204" s="21"/>
      <c r="D204" s="20">
        <f>B204</f>
        <v>4314.6000000000004</v>
      </c>
      <c r="E204" s="20"/>
      <c r="F204" s="20"/>
      <c r="G204" s="20"/>
      <c r="H204" s="20"/>
      <c r="I204" s="20"/>
    </row>
    <row r="205" spans="1:9" x14ac:dyDescent="0.25">
      <c r="A205" s="20" t="str">
        <f>'Перечень ООПТ'!B81</f>
        <v>Выдренка</v>
      </c>
      <c r="B205" s="20">
        <f>'Перечень ООПТ'!E81</f>
        <v>3615</v>
      </c>
      <c r="C205" s="20"/>
      <c r="D205" s="20"/>
      <c r="E205" s="20">
        <f>B205</f>
        <v>3615</v>
      </c>
      <c r="F205" s="20"/>
      <c r="G205" s="20"/>
      <c r="H205" s="20"/>
      <c r="I205" s="20"/>
    </row>
    <row r="206" spans="1:9" x14ac:dyDescent="0.25">
      <c r="A206" s="20" t="str">
        <f>'Перечень ООПТ'!B82</f>
        <v>Зельвянка</v>
      </c>
      <c r="B206" s="20">
        <f>'Перечень ООПТ'!E82</f>
        <v>574.67999999999995</v>
      </c>
      <c r="C206" s="20"/>
      <c r="D206" s="20"/>
      <c r="E206" s="20">
        <f>B206</f>
        <v>574.67999999999995</v>
      </c>
      <c r="F206" s="20"/>
      <c r="G206" s="20"/>
      <c r="H206" s="20"/>
      <c r="I206" s="20"/>
    </row>
    <row r="207" spans="1:9" ht="26.25" x14ac:dyDescent="0.25">
      <c r="A207" s="20" t="str">
        <f>'Перечень ООПТ'!B108</f>
        <v>Участок культуры сосны Веймутовой</v>
      </c>
      <c r="B207" s="20">
        <f>'Перечень ООПТ'!E108</f>
        <v>0.3</v>
      </c>
      <c r="C207" s="20"/>
      <c r="D207" s="20"/>
      <c r="E207" s="20"/>
      <c r="F207" s="20">
        <f>B207</f>
        <v>0.3</v>
      </c>
      <c r="G207" s="20"/>
      <c r="H207" s="20"/>
      <c r="I207" s="20"/>
    </row>
    <row r="208" spans="1:9" ht="26.25" x14ac:dyDescent="0.25">
      <c r="A208" s="20" t="str">
        <f>'Перечень ООПТ'!B216</f>
        <v>Парк города Пружаны</v>
      </c>
      <c r="B208" s="20">
        <f>'Перечень ООПТ'!E216</f>
        <v>13.77</v>
      </c>
      <c r="C208" s="20"/>
      <c r="D208" s="20"/>
      <c r="E208" s="20"/>
      <c r="F208" s="20"/>
      <c r="G208" s="20">
        <f>B208</f>
        <v>13.77</v>
      </c>
      <c r="H208" s="20"/>
      <c r="I208" s="20"/>
    </row>
    <row r="209" spans="1:9" x14ac:dyDescent="0.25">
      <c r="A209" s="20" t="str">
        <f>'Перечень ООПТ'!B217</f>
        <v xml:space="preserve">Сквер Рекутя </v>
      </c>
      <c r="B209" s="20">
        <f>'Перечень ООПТ'!E217</f>
        <v>0.87</v>
      </c>
      <c r="C209" s="20"/>
      <c r="D209" s="20"/>
      <c r="E209" s="20"/>
      <c r="F209" s="20"/>
      <c r="G209" s="20">
        <f t="shared" ref="G209:G215" si="42">B209</f>
        <v>0.87</v>
      </c>
      <c r="H209" s="20"/>
      <c r="I209" s="20"/>
    </row>
    <row r="210" spans="1:9" x14ac:dyDescent="0.25">
      <c r="A210" s="20" t="str">
        <f>'Перечень ООПТ'!B218</f>
        <v>Наполеоновский дуб</v>
      </c>
      <c r="B210" s="20">
        <f>'Перечень ООПТ'!E218</f>
        <v>2.2599999999999999E-2</v>
      </c>
      <c r="C210" s="20"/>
      <c r="D210" s="20"/>
      <c r="E210" s="20"/>
      <c r="F210" s="20"/>
      <c r="G210" s="20">
        <f t="shared" si="42"/>
        <v>2.2599999999999999E-2</v>
      </c>
      <c r="H210" s="20"/>
      <c r="I210" s="20"/>
    </row>
    <row r="211" spans="1:9" ht="51.75" x14ac:dyDescent="0.25">
      <c r="A211" s="20" t="str">
        <f>'Перечень ООПТ'!B219</f>
        <v>Высоковозрастные лиственничные насаждения "Зеленевичские"</v>
      </c>
      <c r="B211" s="20">
        <f>'Перечень ООПТ'!E219</f>
        <v>1.31</v>
      </c>
      <c r="C211" s="20"/>
      <c r="D211" s="20"/>
      <c r="E211" s="20"/>
      <c r="F211" s="20"/>
      <c r="G211" s="20">
        <f t="shared" si="42"/>
        <v>1.31</v>
      </c>
      <c r="H211" s="20"/>
      <c r="I211" s="20"/>
    </row>
    <row r="212" spans="1:9" x14ac:dyDescent="0.25">
      <c r="A212" s="20" t="str">
        <f>'Перечень ООПТ'!B220</f>
        <v>Парк "Видное"</v>
      </c>
      <c r="B212" s="20">
        <f>'Перечень ООПТ'!E220</f>
        <v>2.61</v>
      </c>
      <c r="C212" s="20"/>
      <c r="D212" s="20"/>
      <c r="E212" s="20"/>
      <c r="F212" s="20"/>
      <c r="G212" s="20">
        <f t="shared" si="42"/>
        <v>2.61</v>
      </c>
      <c r="H212" s="20"/>
      <c r="I212" s="20"/>
    </row>
    <row r="213" spans="1:9" ht="26.25" x14ac:dyDescent="0.25">
      <c r="A213" s="20" t="str">
        <f>'Перечень ООПТ'!B221</f>
        <v>Городечненские сосны</v>
      </c>
      <c r="B213" s="20">
        <f>'Перечень ООПТ'!E221</f>
        <v>1.1299999999999999E-2</v>
      </c>
      <c r="C213" s="20"/>
      <c r="D213" s="20"/>
      <c r="E213" s="20"/>
      <c r="F213" s="20"/>
      <c r="G213" s="20">
        <f t="shared" si="42"/>
        <v>1.1299999999999999E-2</v>
      </c>
      <c r="H213" s="20"/>
      <c r="I213" s="20"/>
    </row>
    <row r="214" spans="1:9" x14ac:dyDescent="0.25">
      <c r="A214" s="20" t="str">
        <f>'Перечень ООПТ'!B222</f>
        <v>Парк "Близная"</v>
      </c>
      <c r="B214" s="20">
        <f>'Перечень ООПТ'!E222</f>
        <v>6.35</v>
      </c>
      <c r="C214" s="20"/>
      <c r="D214" s="20"/>
      <c r="E214" s="20"/>
      <c r="F214" s="20"/>
      <c r="G214" s="20">
        <f t="shared" si="42"/>
        <v>6.35</v>
      </c>
      <c r="H214" s="20"/>
      <c r="I214" s="20"/>
    </row>
    <row r="215" spans="1:9" ht="26.25" x14ac:dyDescent="0.25">
      <c r="A215" s="20" t="str">
        <f>'Перечень ООПТ'!B223</f>
        <v>Линовский пихтарник</v>
      </c>
      <c r="B215" s="20">
        <f>'Перечень ООПТ'!E223</f>
        <v>44.03</v>
      </c>
      <c r="C215" s="20"/>
      <c r="D215" s="20"/>
      <c r="E215" s="20"/>
      <c r="F215" s="20"/>
      <c r="G215" s="20">
        <f t="shared" si="42"/>
        <v>44.03</v>
      </c>
      <c r="H215" s="20"/>
      <c r="I215" s="20"/>
    </row>
    <row r="216" spans="1:9" x14ac:dyDescent="0.25">
      <c r="A216" s="18" t="s">
        <v>325</v>
      </c>
      <c r="B216" s="18">
        <f>SUM(B217:B227)</f>
        <v>139125.77010000002</v>
      </c>
      <c r="C216" s="18">
        <f t="shared" ref="C216:G216" si="43">SUM(C217:C227)</f>
        <v>0</v>
      </c>
      <c r="D216" s="18">
        <f t="shared" si="43"/>
        <v>136684.77000000002</v>
      </c>
      <c r="E216" s="18">
        <f t="shared" si="43"/>
        <v>2399.35</v>
      </c>
      <c r="F216" s="18">
        <f t="shared" si="43"/>
        <v>24.006</v>
      </c>
      <c r="G216" s="18">
        <f t="shared" si="43"/>
        <v>17.644099999999998</v>
      </c>
      <c r="H216" s="18">
        <v>337277.65</v>
      </c>
      <c r="I216" s="17">
        <f>B216/H216*100</f>
        <v>41.249626264888889</v>
      </c>
    </row>
    <row r="217" spans="1:9" x14ac:dyDescent="0.25">
      <c r="A217" s="30" t="s">
        <v>23</v>
      </c>
      <c r="B217" s="22">
        <v>99201.97</v>
      </c>
      <c r="C217" s="21"/>
      <c r="D217" s="20">
        <f>B217</f>
        <v>99201.97</v>
      </c>
      <c r="E217" s="20"/>
      <c r="F217" s="20"/>
      <c r="G217" s="20"/>
      <c r="H217" s="20"/>
      <c r="I217" s="20"/>
    </row>
    <row r="218" spans="1:9" x14ac:dyDescent="0.25">
      <c r="A218" s="30" t="s">
        <v>33</v>
      </c>
      <c r="B218" s="24">
        <v>31038.41</v>
      </c>
      <c r="C218" s="20"/>
      <c r="D218" s="20">
        <f t="shared" ref="D218:D219" si="44">B218</f>
        <v>31038.41</v>
      </c>
      <c r="E218" s="20"/>
      <c r="F218" s="20"/>
      <c r="G218" s="20"/>
      <c r="H218" s="20"/>
      <c r="I218" s="20"/>
    </row>
    <row r="219" spans="1:9" x14ac:dyDescent="0.25">
      <c r="A219" s="30" t="s">
        <v>66</v>
      </c>
      <c r="B219" s="24">
        <v>6444.39</v>
      </c>
      <c r="C219" s="20"/>
      <c r="D219" s="20">
        <f t="shared" si="44"/>
        <v>6444.39</v>
      </c>
      <c r="E219" s="20"/>
      <c r="F219" s="20"/>
      <c r="G219" s="20"/>
      <c r="H219" s="20"/>
      <c r="I219" s="20"/>
    </row>
    <row r="220" spans="1:9" x14ac:dyDescent="0.25">
      <c r="A220" s="30" t="s">
        <v>387</v>
      </c>
      <c r="B220" s="24">
        <f>E220</f>
        <v>2399.35</v>
      </c>
      <c r="C220" s="20"/>
      <c r="D220" s="20"/>
      <c r="E220" s="20">
        <f>'Перечень ООПТ'!E83</f>
        <v>2399.35</v>
      </c>
      <c r="F220" s="20"/>
      <c r="G220" s="20"/>
      <c r="H220" s="20"/>
      <c r="I220" s="20"/>
    </row>
    <row r="221" spans="1:9" ht="26.25" x14ac:dyDescent="0.25">
      <c r="A221" s="20" t="str">
        <f>'Перечень ООПТ'!B109</f>
        <v>Пихты кавказские «Маньковичские»</v>
      </c>
      <c r="B221" s="20">
        <f>'Перечень ООПТ'!E109</f>
        <v>6.0000000000000001E-3</v>
      </c>
      <c r="C221" s="20"/>
      <c r="D221" s="20"/>
      <c r="E221" s="20"/>
      <c r="F221" s="20">
        <f>B221</f>
        <v>6.0000000000000001E-3</v>
      </c>
      <c r="G221" s="20"/>
      <c r="H221" s="20"/>
      <c r="I221" s="20"/>
    </row>
    <row r="222" spans="1:9" ht="26.25" x14ac:dyDescent="0.25">
      <c r="A222" s="20" t="str">
        <f>'Перечень ООПТ'!B110</f>
        <v>Парк «Маньковичский»</v>
      </c>
      <c r="B222" s="20">
        <f>'Перечень ООПТ'!E110</f>
        <v>24</v>
      </c>
      <c r="C222" s="20"/>
      <c r="D222" s="20"/>
      <c r="E222" s="20"/>
      <c r="F222" s="20">
        <f>B222</f>
        <v>24</v>
      </c>
      <c r="G222" s="20"/>
      <c r="H222" s="20"/>
      <c r="I222" s="20"/>
    </row>
    <row r="223" spans="1:9" x14ac:dyDescent="0.25">
      <c r="A223" s="20" t="str">
        <f>'Перечень ООПТ'!B224</f>
        <v>Речицкие дубы</v>
      </c>
      <c r="B223" s="20">
        <f>'Перечень ООПТ'!E224</f>
        <v>8.6900000000000005E-2</v>
      </c>
      <c r="C223" s="20"/>
      <c r="D223" s="20"/>
      <c r="E223" s="20"/>
      <c r="F223" s="20"/>
      <c r="G223" s="20">
        <f>B223</f>
        <v>8.6900000000000005E-2</v>
      </c>
      <c r="H223" s="20"/>
      <c r="I223" s="20"/>
    </row>
    <row r="224" spans="1:9" ht="26.25" x14ac:dyDescent="0.25">
      <c r="A224" s="20" t="str">
        <f>'Перечень ООПТ'!B225</f>
        <v>Парк  Нижне- Теребежовский</v>
      </c>
      <c r="B224" s="20">
        <f>'Перечень ООПТ'!E225</f>
        <v>11.47</v>
      </c>
      <c r="C224" s="20"/>
      <c r="D224" s="20"/>
      <c r="E224" s="20"/>
      <c r="F224" s="20"/>
      <c r="G224" s="20">
        <f t="shared" ref="G224:G225" si="45">B224</f>
        <v>11.47</v>
      </c>
      <c r="H224" s="20"/>
      <c r="I224" s="20"/>
    </row>
    <row r="225" spans="1:9" ht="26.25" x14ac:dyDescent="0.25">
      <c r="A225" s="20" t="str">
        <f>'Перечень ООПТ'!B226</f>
        <v>Парк «Ново-Бережновский»</v>
      </c>
      <c r="B225" s="20">
        <f>'Перечень ООПТ'!E226</f>
        <v>6</v>
      </c>
      <c r="C225" s="20"/>
      <c r="D225" s="20"/>
      <c r="E225" s="20"/>
      <c r="F225" s="20"/>
      <c r="G225" s="20">
        <f t="shared" si="45"/>
        <v>6</v>
      </c>
      <c r="H225" s="20"/>
      <c r="I225" s="20"/>
    </row>
    <row r="226" spans="1:9" x14ac:dyDescent="0.25">
      <c r="A226" s="20" t="str">
        <f>'Перечень ООПТ'!B227</f>
        <v>Бухличкий дуб</v>
      </c>
      <c r="B226" s="20">
        <f>'Перечень ООПТ'!E227</f>
        <v>4.9000000000000002E-2</v>
      </c>
      <c r="C226" s="31"/>
      <c r="D226" s="31"/>
      <c r="E226" s="31"/>
      <c r="F226" s="31"/>
      <c r="G226" s="31">
        <f>B226</f>
        <v>4.9000000000000002E-2</v>
      </c>
      <c r="H226" s="31"/>
      <c r="I226" s="31"/>
    </row>
    <row r="227" spans="1:9" x14ac:dyDescent="0.25">
      <c r="A227" s="20" t="str">
        <f>'Перечень ООПТ'!B228</f>
        <v>Дубенецкий дуб</v>
      </c>
      <c r="B227" s="20">
        <f>'Перечень ООПТ'!E228</f>
        <v>3.8199999999999998E-2</v>
      </c>
      <c r="C227" s="31"/>
      <c r="D227" s="31"/>
      <c r="E227" s="31"/>
      <c r="F227" s="31"/>
      <c r="G227" s="31">
        <f>B227</f>
        <v>3.8199999999999998E-2</v>
      </c>
      <c r="H227" s="31"/>
      <c r="I227" s="31"/>
    </row>
    <row r="228" spans="1:9" x14ac:dyDescent="0.25">
      <c r="A228" s="13"/>
      <c r="B228" s="13"/>
      <c r="C228" s="13"/>
      <c r="D228" s="13"/>
      <c r="E228" s="13"/>
      <c r="F228" s="13"/>
      <c r="G228" s="13"/>
      <c r="H228" s="13"/>
      <c r="I228" s="13"/>
    </row>
  </sheetData>
  <mergeCells count="1">
    <mergeCell ref="A3:I3"/>
  </mergeCells>
  <pageMargins left="0.70866141732283472" right="0.11811023622047245" top="0.15748031496062992" bottom="0.19685039370078741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Перечень ООПТ</vt:lpstr>
      <vt:lpstr>Свод по ООПТ</vt:lpstr>
      <vt:lpstr>ООПТ по районам</vt:lpstr>
      <vt:lpstr>'ООПТ по районам'!Заголовки_для_печати</vt:lpstr>
      <vt:lpstr>'Перечень ООПТ'!Заголовки_для_печати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2024-12-27T15:16:38Z</dcterms:modified>
</cp:coreProperties>
</file>